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X:\各課共有\SEC01_企画財政課\02.財政担当用\（財政係）\調査物報告関係\R06年度調査報告\5070307【照会：312（水）、321（金）正午〆】令和５年度財政状況資料集の作成及び提出について\提出用\"/>
    </mc:Choice>
  </mc:AlternateContent>
  <xr:revisionPtr revIDLastSave="0" documentId="13_ncr:1_{FEF4AE8F-AC27-48C7-859B-3B6F7B2D1458}" xr6:coauthVersionLast="36" xr6:coauthVersionMax="36" xr10:uidLastSave="{00000000-0000-0000-0000-000000000000}"/>
  <bookViews>
    <workbookView xWindow="0" yWindow="0" windowWidth="28800" windowHeight="14115" firstSheet="9"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BE35" i="10"/>
  <c r="AM35" i="10"/>
  <c r="C35" i="10"/>
  <c r="CO34" i="10"/>
  <c r="BW34" i="10"/>
  <c r="BE34" i="10"/>
  <c r="C34" i="10"/>
  <c r="U34" i="10" s="1"/>
  <c r="U35" i="10" s="1"/>
  <c r="U36" i="10" s="1"/>
  <c r="U37"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<sst xmlns="http://schemas.openxmlformats.org/spreadsheetml/2006/main" count="1122" uniqueCount="550">
  <si>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</si>
  <si>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</si>
  <si>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</si>
  <si>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</si>
  <si>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</si>
  <si>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</si>
  <si>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</si>
  <si>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</si>
  <si>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</si>
  <si>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</si>
  <si>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</si>
  <si>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</si>
  <si>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</si>
  <si>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</si>
  <si>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</si>
  <si>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</si>
  <si>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</si>
  <si>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</si>
  <si>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</si>
  <si>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</si>
  <si>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</si>
  <si>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</si>
  <si>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</si>
  <si>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</si>
  <si>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</si>
  <si>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</si>
  <si>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</si>
  <si>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</si>
  <si>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</si>
  <si>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</si>
  <si>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</si>
  <si>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</si>
  <si>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</si>
  <si>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</si>
  <si>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</si>
  <si>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</si>
  <si>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</si>
  <si>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</si>
  <si>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</si>
  <si>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</si>
  <si>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</si>
  <si>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</si>
  <si>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</si>
  <si>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</si>
  <si>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</si>
  <si>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</si>
  <si>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</si>
  <si>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</si>
  <si>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</si>
  <si>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</si>
  <si>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</si>
  <si>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</si>
  <si>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</si>
  <si>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</si>
  <si>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</si>
  <si>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</si>
  <si>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</si>
  <si>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</si>
  <si>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</si>
  <si>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</si>
  <si>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</si>
  <si>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</si>
  <si>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</si>
  <si>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</si>
  <si>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</si>
  <si>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</si>
  <si>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</si>
  <si>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</si>
  <si>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</si>
  <si>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</si>
  <si>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</si>
  <si>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</si>
  <si>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</si>
  <si>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</si>
  <si>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</si>
  <si>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</si>
  <si>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</si>
  <si>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</si>
  <si>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</si>
  <si>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</si>
  <si>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</si>
  <si>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</si>
  <si>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</si>
  <si>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</si>
  <si>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</si>
  <si>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</si>
  <si>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</si>
  <si>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</si>
  <si>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</si>
  <si>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</si>
  <si>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</si>
  <si>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</si>
  <si>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</si>
  <si>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</si>
  <si>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羅臼町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</si>
  <si>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</si>
  <si>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</si>
  <si>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</si>
  <si>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</si>
  <si>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</si>
  <si>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</si>
  <si>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</si>
  <si>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</si>
  <si>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</si>
  <si>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</si>
  <si>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</si>
  <si>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</si>
  <si>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</si>
  <si>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</si>
  <si>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</si>
  <si>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</si>
  <si>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</si>
  <si>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</si>
  <si>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</si>
  <si>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</si>
  <si>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</si>
  <si>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</si>
  <si>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</si>
  <si>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</si>
  <si>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</si>
  <si>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</si>
  <si>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</si>
  <si>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</si>
  <si>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</si>
  <si>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</si>
  <si>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</si>
  <si>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</si>
  <si>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</si>
  <si>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</si>
  <si>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</si>
  <si>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</si>
  <si>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</si>
  <si>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</si>
  <si>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</si>
  <si>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</si>
  <si>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</si>
  <si>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</si>
  <si>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</si>
  <si>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</si>
  <si>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</si>
  <si>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</si>
  <si>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</si>
  <si>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6"/>
  </si>
  <si>
    <t>うち日本人(％)</t>
    <phoneticPr fontId="5"/>
  </si>
  <si>
    <t>-3.3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</si>
  <si>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</si>
  <si>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</si>
  <si>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</si>
  <si>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</si>
  <si>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</si>
  <si>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</si>
  <si>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</si>
  <si>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</si>
  <si>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</si>
  <si>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</si>
  <si>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</si>
  <si>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</si>
  <si>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</si>
  <si>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</si>
  <si>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</si>
  <si>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</si>
  <si>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</si>
  <si>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</si>
  <si>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</si>
  <si>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</si>
  <si>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</si>
  <si>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</si>
  <si>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</si>
  <si>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</si>
  <si>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</si>
  <si>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</si>
  <si>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</si>
  <si>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</si>
  <si>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</si>
  <si>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</si>
  <si>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</si>
  <si>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</si>
  <si>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</si>
  <si>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</si>
  <si>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</si>
  <si>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</si>
  <si>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</si>
  <si>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</si>
  <si>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</si>
  <si>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</si>
  <si>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</si>
  <si>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</si>
  <si>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</si>
  <si>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</si>
  <si>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</si>
  <si>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</si>
  <si>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</si>
  <si>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</si>
  <si>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</si>
  <si>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</si>
  <si>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</si>
  <si>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</si>
  <si>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</si>
  <si>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</si>
  <si>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</si>
  <si>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</si>
  <si>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</si>
  <si>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</si>
  <si>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北海道羅臼町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</si>
  <si>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</si>
  <si>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</si>
  <si>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</si>
  <si>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</si>
  <si>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</si>
  <si>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</si>
  <si>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</si>
  <si>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</si>
  <si>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</si>
  <si>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</si>
  <si>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</si>
  <si>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</si>
  <si>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</si>
  <si>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</si>
  <si>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</si>
  <si>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</si>
  <si>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</si>
  <si>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</si>
  <si>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</si>
  <si>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</si>
  <si>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</si>
  <si>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</si>
  <si>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</si>
  <si>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</si>
  <si>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</si>
  <si>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</si>
  <si>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</si>
  <si>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</si>
  <si>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</si>
  <si>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</si>
  <si>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</si>
  <si>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</si>
  <si>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</si>
  <si>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</si>
  <si>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</si>
  <si>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</si>
  <si>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</si>
  <si>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</si>
  <si>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</si>
  <si>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</si>
  <si>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</si>
  <si>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</si>
  <si>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</si>
  <si>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</si>
  <si>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</si>
  <si>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</si>
  <si>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</si>
  <si>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</si>
  <si>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</si>
  <si>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</si>
  <si>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</si>
  <si>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</si>
  <si>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</si>
  <si>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</si>
  <si>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</si>
  <si>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</si>
  <si>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</si>
  <si>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</si>
  <si>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</si>
  <si>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</si>
  <si>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</si>
  <si>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</si>
  <si>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</si>
  <si>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</si>
  <si>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</si>
  <si>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</si>
  <si>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</si>
  <si>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</si>
  <si>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</si>
  <si>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</si>
  <si>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</si>
  <si>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</si>
  <si>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</si>
  <si>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</si>
  <si>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</si>
  <si>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</si>
  <si>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</si>
  <si>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</si>
  <si>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</si>
  <si>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</si>
  <si>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</si>
  <si>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</si>
  <si>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</si>
  <si>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</si>
  <si>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</si>
  <si>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</si>
  <si>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</si>
  <si>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</si>
  <si>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</si>
  <si>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</si>
  <si>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</si>
  <si>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</si>
  <si>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</si>
  <si>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</si>
  <si>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</si>
  <si>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</si>
  <si>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</si>
  <si>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</si>
  <si>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</si>
  <si>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</si>
  <si>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</si>
  <si>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</si>
  <si>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</si>
  <si>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</si>
  <si>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</si>
  <si>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</si>
  <si>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</si>
  <si>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</si>
  <si>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</si>
  <si>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</si>
  <si>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</si>
  <si>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</si>
  <si>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</si>
  <si>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</si>
  <si>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</si>
  <si>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</si>
  <si>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</si>
  <si>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</si>
  <si>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</si>
  <si>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</si>
  <si>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</si>
  <si>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</si>
  <si>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</si>
  <si>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</si>
  <si>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</si>
  <si>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</si>
  <si>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</si>
  <si>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</si>
  <si>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</si>
  <si>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</si>
  <si>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</si>
  <si>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</si>
  <si>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</si>
  <si>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</si>
  <si>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</si>
  <si>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</si>
  <si>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</si>
  <si>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</si>
  <si>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</si>
  <si>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</si>
  <si>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</si>
  <si>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</si>
  <si>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</si>
  <si>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</si>
  <si>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</si>
  <si>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</si>
  <si>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</si>
  <si>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</si>
  <si>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</si>
  <si>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</si>
  <si>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北海道羅臼町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</si>
  <si>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</si>
  <si>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</si>
  <si>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</si>
  <si>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</si>
  <si>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</si>
  <si>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</si>
  <si>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</si>
  <si>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</si>
  <si>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</si>
  <si>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</si>
  <si>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</si>
  <si>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</si>
  <si>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</si>
  <si>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</si>
  <si>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</si>
  <si>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</si>
  <si>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</si>
  <si>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</si>
  <si>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</si>
  <si>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</si>
  <si>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</si>
  <si>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</si>
  <si>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</si>
  <si>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</si>
  <si>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</si>
  <si>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</si>
  <si>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</si>
  <si>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</si>
  <si>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</si>
  <si>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</si>
  <si>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</si>
  <si>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</si>
  <si>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</si>
  <si>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</si>
  <si>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</si>
  <si>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介護保険事業特別会計</t>
    <phoneticPr fontId="5"/>
  </si>
  <si>
    <t>後期高齢者医療事業特別会計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</si>
  <si>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</si>
  <si>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</si>
  <si>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</si>
  <si>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</si>
  <si>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</si>
  <si>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</si>
  <si>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</si>
  <si>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</si>
  <si>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</si>
  <si>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</si>
  <si>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</si>
  <si>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</si>
  <si>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</si>
  <si>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</si>
  <si>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</si>
  <si>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</si>
  <si>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</si>
  <si>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</si>
  <si>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</si>
  <si>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</si>
  <si>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</si>
  <si>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</si>
  <si>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</si>
  <si>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</si>
  <si>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</si>
  <si>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</si>
  <si>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</si>
  <si>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</si>
  <si>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</si>
  <si>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</si>
  <si>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</si>
  <si>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</si>
  <si>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</si>
  <si>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</si>
  <si>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</si>
  <si>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</si>
  <si>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</si>
  <si>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</si>
  <si>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</si>
  <si>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</si>
  <si>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</si>
  <si>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</si>
  <si>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</si>
  <si>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</si>
  <si>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</si>
  <si>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</si>
  <si>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</si>
  <si>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</si>
  <si>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</si>
  <si>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</si>
  <si>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</si>
  <si>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</si>
  <si>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</si>
  <si>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</si>
  <si>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</si>
  <si>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</si>
  <si>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</si>
  <si>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</si>
  <si>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</si>
  <si>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</si>
  <si>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</si>
  <si>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</si>
  <si>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</si>
  <si>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</si>
  <si>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</si>
  <si>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</si>
  <si>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</si>
  <si>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</si>
  <si>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</si>
  <si>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</si>
  <si>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</si>
  <si>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</si>
  <si>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</si>
  <si>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</si>
  <si>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</si>
  <si>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</si>
  <si>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</si>
  <si>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</si>
  <si>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</si>
  <si>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</si>
  <si>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</si>
  <si>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</si>
  <si>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</si>
  <si>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</si>
  <si>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</si>
  <si>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</si>
  <si>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</si>
  <si>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</si>
  <si>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</si>
  <si>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</si>
  <si>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</si>
  <si>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</si>
  <si>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</si>
  <si>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</si>
  <si>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</si>
  <si>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</si>
  <si>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</si>
  <si>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</si>
  <si>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</si>
  <si>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</si>
  <si>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</si>
  <si>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</si>
  <si>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</si>
  <si>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</si>
  <si>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</si>
  <si>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</si>
  <si>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</si>
  <si>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</si>
  <si>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</si>
  <si>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</si>
  <si>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</si>
  <si>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</si>
  <si>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</si>
  <si>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</si>
  <si>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</si>
  <si>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</si>
  <si>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</si>
  <si>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</si>
  <si>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</si>
  <si>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</si>
  <si>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</si>
  <si>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</si>
  <si>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</si>
  <si>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</si>
  <si>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</si>
  <si>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</si>
  <si>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</si>
  <si>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</si>
  <si>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</si>
  <si>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</si>
  <si>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</si>
  <si>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</si>
  <si>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</si>
  <si>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</si>
  <si>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</si>
  <si>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</si>
  <si>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</si>
  <si>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</si>
  <si>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水道事業会計</t>
  </si>
  <si>
    <t>国民健康保険事業特別会計</t>
  </si>
  <si>
    <t>国民健康保険診療所事業特別会計</t>
  </si>
  <si>
    <t>介護保険事業特別会計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</si>
  <si>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</si>
  <si>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</si>
  <si>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</si>
  <si>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</si>
  <si>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</si>
  <si>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</si>
  <si>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</si>
  <si>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</si>
  <si>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根室北部消防事務組合</t>
    <rPh sb="0" eb="4">
      <t>ネムロホクブ</t>
    </rPh>
    <rPh sb="4" eb="10">
      <t>ショウボウジムクミアイ</t>
    </rPh>
    <phoneticPr fontId="2"/>
  </si>
  <si>
    <t>根室北部廃棄物処理広域連合</t>
    <rPh sb="0" eb="4">
      <t>ネムロホクブ</t>
    </rPh>
    <rPh sb="4" eb="7">
      <t>ハイキブツ</t>
    </rPh>
    <rPh sb="7" eb="9">
      <t>ショリ</t>
    </rPh>
    <rPh sb="9" eb="11">
      <t>コウイキ</t>
    </rPh>
    <rPh sb="11" eb="13">
      <t>レンゴウ</t>
    </rPh>
    <phoneticPr fontId="2"/>
  </si>
  <si>
    <t>根室北部衛生組合</t>
    <rPh sb="0" eb="4">
      <t>ネムロホクブ</t>
    </rPh>
    <rPh sb="4" eb="8">
      <t>エイセイクミアイ</t>
    </rPh>
    <phoneticPr fontId="2"/>
  </si>
  <si>
    <t>知床・羅臼まちづくり基金</t>
    <rPh sb="0" eb="2">
      <t>シレトコ</t>
    </rPh>
    <rPh sb="3" eb="5">
      <t>ラウス</t>
    </rPh>
    <rPh sb="10" eb="12">
      <t>キキン</t>
    </rPh>
    <phoneticPr fontId="5"/>
  </si>
  <si>
    <t>公共施設整備基金</t>
    <rPh sb="0" eb="4">
      <t>コウキョウシセツ</t>
    </rPh>
    <rPh sb="4" eb="6">
      <t>セイビ</t>
    </rPh>
    <rPh sb="6" eb="8">
      <t>キキン</t>
    </rPh>
    <phoneticPr fontId="2"/>
  </si>
  <si>
    <t>文教施設整備基金</t>
    <rPh sb="0" eb="2">
      <t>ブンキョウ</t>
    </rPh>
    <rPh sb="2" eb="4">
      <t>シセツ</t>
    </rPh>
    <rPh sb="4" eb="6">
      <t>セイビ</t>
    </rPh>
    <rPh sb="6" eb="8">
      <t>キキン</t>
    </rPh>
    <phoneticPr fontId="2"/>
  </si>
  <si>
    <t>地域福祉基金</t>
    <rPh sb="0" eb="4">
      <t>チイキフクシ</t>
    </rPh>
    <rPh sb="4" eb="6">
      <t>キキン</t>
    </rPh>
    <phoneticPr fontId="2"/>
  </si>
  <si>
    <t>社会福祉基金</t>
    <rPh sb="0" eb="6">
      <t>シャカイフクシキキン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</si>
</sst>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301035</c:v>
                </c:pt>
                <c:pt idx="2">
                  <c:v>277467</c:v>
                </c:pt>
                <c:pt idx="3">
                  <c:v>282256</c:v>
                </c:pt>
                <c:pt idx="4">
                  <c:v>295341</c:v>
                </c:pt>
              </c:numCache>
            </c:numRef>
          </c:val>
          <c:smooth val="0"/>
          <c:extLst>
            <c:ext xmlns:c16="http://schemas.microsoft.com/office/drawing/2014/chart" uri="{C3380CC4-5D6E-409C-BE32-E72D297353CC}">
              <c16:uniqueId val="{00000000-9564-4778-809A-D22D7024C8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96920</c:v>
                </c:pt>
                <c:pt idx="1">
                  <c:v>222954</c:v>
                </c:pt>
                <c:pt idx="2">
                  <c:v>247511</c:v>
                </c:pt>
                <c:pt idx="3">
                  <c:v>175040</c:v>
                </c:pt>
                <c:pt idx="4">
                  <c:v>247685</c:v>
                </c:pt>
              </c:numCache>
            </c:numRef>
          </c:val>
          <c:smooth val="0"/>
          <c:extLst>
            <c:ext xmlns:c16="http://schemas.microsoft.com/office/drawing/2014/chart" uri="{C3380CC4-5D6E-409C-BE32-E72D297353CC}">
              <c16:uniqueId val="{00000001-9564-4778-809A-D22D7024C8B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3.22</c:v>
                </c:pt>
                <c:pt idx="1">
                  <c:v>4.21</c:v>
                </c:pt>
                <c:pt idx="2">
                  <c:v>11.85</c:v>
                </c:pt>
                <c:pt idx="3">
                  <c:v>12.76</c:v>
                </c:pt>
                <c:pt idx="4">
                  <c:v>7.83</c:v>
                </c:pt>
              </c:numCache>
            </c:numRef>
          </c:val>
          <c:extLst>
            <c:ext xmlns:c16="http://schemas.microsoft.com/office/drawing/2014/chart" uri="{C3380CC4-5D6E-409C-BE32-E72D297353CC}">
              <c16:uniqueId val="{00000000-4E27-479A-84A1-E8B1DF42F9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33.56</c:v>
                </c:pt>
                <c:pt idx="1">
                  <c:v>32.659999999999997</c:v>
                </c:pt>
                <c:pt idx="2">
                  <c:v>28.89</c:v>
                </c:pt>
                <c:pt idx="3">
                  <c:v>32.369999999999997</c:v>
                </c:pt>
                <c:pt idx="4">
                  <c:v>37.33</c:v>
                </c:pt>
              </c:numCache>
            </c:numRef>
          </c:val>
          <c:extLst>
            <c:ext xmlns:c16="http://schemas.microsoft.com/office/drawing/2014/chart" uri="{C3380CC4-5D6E-409C-BE32-E72D297353CC}">
              <c16:uniqueId val="{00000001-4E27-479A-84A1-E8B1DF42F9D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0.59</c:v>
                </c:pt>
                <c:pt idx="1">
                  <c:v>1.55</c:v>
                </c:pt>
                <c:pt idx="2">
                  <c:v>8.15</c:v>
                </c:pt>
                <c:pt idx="3">
                  <c:v>3.24</c:v>
                </c:pt>
                <c:pt idx="4">
                  <c:v>0.64</c:v>
                </c:pt>
              </c:numCache>
            </c:numRef>
          </c:val>
          <c:smooth val="0"/>
          <c:extLst>
            <c:ext xmlns:c16="http://schemas.microsoft.com/office/drawing/2014/chart" uri="{C3380CC4-5D6E-409C-BE32-E72D297353CC}">
              <c16:uniqueId val="{00000002-4E27-479A-84A1-E8B1DF42F9D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C97-421A-A629-182020900B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97-421A-A629-182020900B6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C97-421A-A629-182020900B6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C97-421A-A629-182020900B6A}"/>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c:v>
                </c:pt>
                <c:pt idx="4">
                  <c:v>#N/A</c:v>
                </c:pt>
                <c:pt idx="5">
                  <c:v>0.02</c:v>
                </c:pt>
                <c:pt idx="6">
                  <c:v>#N/A</c:v>
                </c:pt>
                <c:pt idx="7">
                  <c:v>0.05</c:v>
                </c:pt>
                <c:pt idx="8">
                  <c:v>#N/A</c:v>
                </c:pt>
                <c:pt idx="9">
                  <c:v>0.06</c:v>
                </c:pt>
              </c:numCache>
            </c:numRef>
          </c:val>
          <c:extLst>
            <c:ext xmlns:c16="http://schemas.microsoft.com/office/drawing/2014/chart" uri="{C3380CC4-5D6E-409C-BE32-E72D297353CC}">
              <c16:uniqueId val="{00000004-2C97-421A-A629-182020900B6A}"/>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0.33</c:v>
                </c:pt>
                <c:pt idx="2">
                  <c:v>#N/A</c:v>
                </c:pt>
                <c:pt idx="3">
                  <c:v>7.0000000000000007E-2</c:v>
                </c:pt>
                <c:pt idx="4">
                  <c:v>#N/A</c:v>
                </c:pt>
                <c:pt idx="5">
                  <c:v>0.81</c:v>
                </c:pt>
                <c:pt idx="6">
                  <c:v>#N/A</c:v>
                </c:pt>
                <c:pt idx="7">
                  <c:v>0.36</c:v>
                </c:pt>
                <c:pt idx="8">
                  <c:v>#N/A</c:v>
                </c:pt>
                <c:pt idx="9">
                  <c:v>0.09</c:v>
                </c:pt>
              </c:numCache>
            </c:numRef>
          </c:val>
          <c:extLst>
            <c:ext xmlns:c16="http://schemas.microsoft.com/office/drawing/2014/chart" uri="{C3380CC4-5D6E-409C-BE32-E72D297353CC}">
              <c16:uniqueId val="{00000005-2C97-421A-A629-182020900B6A}"/>
            </c:ext>
          </c:extLst>
        </c:ser>
        <c:ser>
          <c:idx val="6"/>
          <c:order val="6"/>
          <c:tx>
            <c:strRef>
              <c:f>データシート!$A$33</c:f>
              <c:strCache>
                <c:ptCount val="1"/>
                <c:pt idx="0">
                  <c:v>国民健康保険診療所事業特別会計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7.0000000000000007E-2</c:v>
                </c:pt>
                <c:pt idx="2">
                  <c:v>#N/A</c:v>
                </c:pt>
                <c:pt idx="3">
                  <c:v>0.08</c:v>
                </c:pt>
                <c:pt idx="4">
                  <c:v>#N/A</c:v>
                </c:pt>
                <c:pt idx="5">
                  <c:v>0.09</c:v>
                </c:pt>
                <c:pt idx="6">
                  <c:v>#N/A</c:v>
                </c:pt>
                <c:pt idx="7">
                  <c:v>0.11</c:v>
                </c:pt>
                <c:pt idx="8">
                  <c:v>#N/A</c:v>
                </c:pt>
                <c:pt idx="9">
                  <c:v>0.13</c:v>
                </c:pt>
              </c:numCache>
            </c:numRef>
          </c:val>
          <c:extLst>
            <c:ext xmlns:c16="http://schemas.microsoft.com/office/drawing/2014/chart" uri="{C3380CC4-5D6E-409C-BE32-E72D297353CC}">
              <c16:uniqueId val="{00000006-2C97-421A-A629-182020900B6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0.77</c:v>
                </c:pt>
                <c:pt idx="2">
                  <c:v>#N/A</c:v>
                </c:pt>
                <c:pt idx="3">
                  <c:v>0.27</c:v>
                </c:pt>
                <c:pt idx="4">
                  <c:v>#N/A</c:v>
                </c:pt>
                <c:pt idx="5">
                  <c:v>0.21</c:v>
                </c:pt>
                <c:pt idx="6">
                  <c:v>#N/A</c:v>
                </c:pt>
                <c:pt idx="7">
                  <c:v>0.28000000000000003</c:v>
                </c:pt>
                <c:pt idx="8">
                  <c:v>#N/A</c:v>
                </c:pt>
                <c:pt idx="9">
                  <c:v>1.2</c:v>
                </c:pt>
              </c:numCache>
            </c:numRef>
          </c:val>
          <c:extLst>
            <c:ext xmlns:c16="http://schemas.microsoft.com/office/drawing/2014/chart" uri="{C3380CC4-5D6E-409C-BE32-E72D297353CC}">
              <c16:uniqueId val="{00000007-2C97-421A-A629-182020900B6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2.86</c:v>
                </c:pt>
                <c:pt idx="2">
                  <c:v>#N/A</c:v>
                </c:pt>
                <c:pt idx="3">
                  <c:v>3.45</c:v>
                </c:pt>
                <c:pt idx="4">
                  <c:v>#N/A</c:v>
                </c:pt>
                <c:pt idx="5">
                  <c:v>3.03</c:v>
                </c:pt>
                <c:pt idx="6">
                  <c:v>#N/A</c:v>
                </c:pt>
                <c:pt idx="7">
                  <c:v>3.2</c:v>
                </c:pt>
                <c:pt idx="8">
                  <c:v>#N/A</c:v>
                </c:pt>
                <c:pt idx="9">
                  <c:v>4.0199999999999996</c:v>
                </c:pt>
              </c:numCache>
            </c:numRef>
          </c:val>
          <c:extLst>
            <c:ext xmlns:c16="http://schemas.microsoft.com/office/drawing/2014/chart" uri="{C3380CC4-5D6E-409C-BE32-E72D297353CC}">
              <c16:uniqueId val="{00000008-2C97-421A-A629-182020900B6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3.22</c:v>
                </c:pt>
                <c:pt idx="2">
                  <c:v>#N/A</c:v>
                </c:pt>
                <c:pt idx="3">
                  <c:v>4.2</c:v>
                </c:pt>
                <c:pt idx="4">
                  <c:v>#N/A</c:v>
                </c:pt>
                <c:pt idx="5">
                  <c:v>11.85</c:v>
                </c:pt>
                <c:pt idx="6">
                  <c:v>#N/A</c:v>
                </c:pt>
                <c:pt idx="7">
                  <c:v>12.76</c:v>
                </c:pt>
                <c:pt idx="8">
                  <c:v>#N/A</c:v>
                </c:pt>
                <c:pt idx="9">
                  <c:v>7.83</c:v>
                </c:pt>
              </c:numCache>
            </c:numRef>
          </c:val>
          <c:extLst>
            <c:ext xmlns:c16="http://schemas.microsoft.com/office/drawing/2014/chart" uri="{C3380CC4-5D6E-409C-BE32-E72D297353CC}">
              <c16:uniqueId val="{00000009-2C97-421A-A629-182020900B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359</c:v>
                </c:pt>
                <c:pt idx="5">
                  <c:v>348</c:v>
                </c:pt>
                <c:pt idx="8">
                  <c:v>437</c:v>
                </c:pt>
                <c:pt idx="11">
                  <c:v>433</c:v>
                </c:pt>
                <c:pt idx="14">
                  <c:v>446</c:v>
                </c:pt>
              </c:numCache>
            </c:numRef>
          </c:val>
          <c:extLst>
            <c:ext xmlns:c16="http://schemas.microsoft.com/office/drawing/2014/chart" uri="{C3380CC4-5D6E-409C-BE32-E72D297353CC}">
              <c16:uniqueId val="{00000000-55A6-48E0-AAED-D028604330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A6-48E0-AAED-D028604330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5A6-48E0-AAED-D028604330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92</c:v>
                </c:pt>
                <c:pt idx="3">
                  <c:v>78</c:v>
                </c:pt>
                <c:pt idx="6">
                  <c:v>61</c:v>
                </c:pt>
                <c:pt idx="9">
                  <c:v>51</c:v>
                </c:pt>
                <c:pt idx="12">
                  <c:v>31</c:v>
                </c:pt>
              </c:numCache>
            </c:numRef>
          </c:val>
          <c:extLst>
            <c:ext xmlns:c16="http://schemas.microsoft.com/office/drawing/2014/chart" uri="{C3380CC4-5D6E-409C-BE32-E72D297353CC}">
              <c16:uniqueId val="{00000003-55A6-48E0-AAED-D028604330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67</c:v>
                </c:pt>
                <c:pt idx="3">
                  <c:v>68</c:v>
                </c:pt>
                <c:pt idx="6">
                  <c:v>64</c:v>
                </c:pt>
                <c:pt idx="9">
                  <c:v>73</c:v>
                </c:pt>
                <c:pt idx="12">
                  <c:v>72</c:v>
                </c:pt>
              </c:numCache>
            </c:numRef>
          </c:val>
          <c:extLst>
            <c:ext xmlns:c16="http://schemas.microsoft.com/office/drawing/2014/chart" uri="{C3380CC4-5D6E-409C-BE32-E72D297353CC}">
              <c16:uniqueId val="{00000004-55A6-48E0-AAED-D028604330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A6-48E0-AAED-D028604330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A6-48E0-AAED-D028604330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384</c:v>
                </c:pt>
                <c:pt idx="3">
                  <c:v>369</c:v>
                </c:pt>
                <c:pt idx="6">
                  <c:v>502</c:v>
                </c:pt>
                <c:pt idx="9">
                  <c:v>514</c:v>
                </c:pt>
                <c:pt idx="12">
                  <c:v>540</c:v>
                </c:pt>
              </c:numCache>
            </c:numRef>
          </c:val>
          <c:extLst>
            <c:ext xmlns:c16="http://schemas.microsoft.com/office/drawing/2014/chart" uri="{C3380CC4-5D6E-409C-BE32-E72D297353CC}">
              <c16:uniqueId val="{00000007-55A6-48E0-AAED-D0286043302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184</c:v>
                </c:pt>
                <c:pt idx="2">
                  <c:v>#N/A</c:v>
                </c:pt>
                <c:pt idx="3">
                  <c:v>#N/A</c:v>
                </c:pt>
                <c:pt idx="4">
                  <c:v>167</c:v>
                </c:pt>
                <c:pt idx="5">
                  <c:v>#N/A</c:v>
                </c:pt>
                <c:pt idx="6">
                  <c:v>#N/A</c:v>
                </c:pt>
                <c:pt idx="7">
                  <c:v>190</c:v>
                </c:pt>
                <c:pt idx="8">
                  <c:v>#N/A</c:v>
                </c:pt>
                <c:pt idx="9">
                  <c:v>#N/A</c:v>
                </c:pt>
                <c:pt idx="10">
                  <c:v>205</c:v>
                </c:pt>
                <c:pt idx="11">
                  <c:v>#N/A</c:v>
                </c:pt>
                <c:pt idx="12">
                  <c:v>#N/A</c:v>
                </c:pt>
                <c:pt idx="13">
                  <c:v>197</c:v>
                </c:pt>
                <c:pt idx="14">
                  <c:v>#N/A</c:v>
                </c:pt>
              </c:numCache>
            </c:numRef>
          </c:val>
          <c:smooth val="0"/>
          <c:extLst>
            <c:ext xmlns:c16="http://schemas.microsoft.com/office/drawing/2014/chart" uri="{C3380CC4-5D6E-409C-BE32-E72D297353CC}">
              <c16:uniqueId val="{00000008-55A6-48E0-AAED-D0286043302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4344</c:v>
                </c:pt>
                <c:pt idx="5">
                  <c:v>4507</c:v>
                </c:pt>
                <c:pt idx="8">
                  <c:v>4602</c:v>
                </c:pt>
                <c:pt idx="11">
                  <c:v>4582</c:v>
                </c:pt>
                <c:pt idx="14">
                  <c:v>5043</c:v>
                </c:pt>
              </c:numCache>
            </c:numRef>
          </c:val>
          <c:extLst>
            <c:ext xmlns:c16="http://schemas.microsoft.com/office/drawing/2014/chart" uri="{C3380CC4-5D6E-409C-BE32-E72D297353CC}">
              <c16:uniqueId val="{00000000-27E3-40AF-9D8F-406FEB39F7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39</c:v>
                </c:pt>
                <c:pt idx="5">
                  <c:v>25</c:v>
                </c:pt>
                <c:pt idx="8">
                  <c:v>10</c:v>
                </c:pt>
                <c:pt idx="11">
                  <c:v>0</c:v>
                </c:pt>
                <c:pt idx="14">
                  <c:v>0</c:v>
                </c:pt>
              </c:numCache>
            </c:numRef>
          </c:val>
          <c:extLst>
            <c:ext xmlns:c16="http://schemas.microsoft.com/office/drawing/2014/chart" uri="{C3380CC4-5D6E-409C-BE32-E72D297353CC}">
              <c16:uniqueId val="{00000001-27E3-40AF-9D8F-406FEB39F7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3735</c:v>
                </c:pt>
                <c:pt idx="5">
                  <c:v>3842</c:v>
                </c:pt>
                <c:pt idx="8">
                  <c:v>4031</c:v>
                </c:pt>
                <c:pt idx="11">
                  <c:v>4270</c:v>
                </c:pt>
                <c:pt idx="14">
                  <c:v>4701</c:v>
                </c:pt>
              </c:numCache>
            </c:numRef>
          </c:val>
          <c:extLst>
            <c:ext xmlns:c16="http://schemas.microsoft.com/office/drawing/2014/chart" uri="{C3380CC4-5D6E-409C-BE32-E72D297353CC}">
              <c16:uniqueId val="{00000002-27E3-40AF-9D8F-406FEB39F7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E3-40AF-9D8F-406FEB39F7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E3-40AF-9D8F-406FEB39F7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E3-40AF-9D8F-406FEB39F7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870</c:v>
                </c:pt>
                <c:pt idx="3">
                  <c:v>799</c:v>
                </c:pt>
                <c:pt idx="6">
                  <c:v>810</c:v>
                </c:pt>
                <c:pt idx="9">
                  <c:v>761</c:v>
                </c:pt>
                <c:pt idx="12">
                  <c:v>756</c:v>
                </c:pt>
              </c:numCache>
            </c:numRef>
          </c:val>
          <c:extLst>
            <c:ext xmlns:c16="http://schemas.microsoft.com/office/drawing/2014/chart" uri="{C3380CC4-5D6E-409C-BE32-E72D297353CC}">
              <c16:uniqueId val="{00000006-27E3-40AF-9D8F-406FEB39F7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305</c:v>
                </c:pt>
                <c:pt idx="3">
                  <c:v>247</c:v>
                </c:pt>
                <c:pt idx="6">
                  <c:v>168</c:v>
                </c:pt>
                <c:pt idx="9">
                  <c:v>120</c:v>
                </c:pt>
                <c:pt idx="12">
                  <c:v>88</c:v>
                </c:pt>
              </c:numCache>
            </c:numRef>
          </c:val>
          <c:extLst>
            <c:ext xmlns:c16="http://schemas.microsoft.com/office/drawing/2014/chart" uri="{C3380CC4-5D6E-409C-BE32-E72D297353CC}">
              <c16:uniqueId val="{00000007-27E3-40AF-9D8F-406FEB39F7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718</c:v>
                </c:pt>
                <c:pt idx="3">
                  <c:v>267</c:v>
                </c:pt>
                <c:pt idx="6">
                  <c:v>482</c:v>
                </c:pt>
                <c:pt idx="9">
                  <c:v>382</c:v>
                </c:pt>
                <c:pt idx="12">
                  <c:v>436</c:v>
                </c:pt>
              </c:numCache>
            </c:numRef>
          </c:val>
          <c:extLst>
            <c:ext xmlns:c16="http://schemas.microsoft.com/office/drawing/2014/chart" uri="{C3380CC4-5D6E-409C-BE32-E72D297353CC}">
              <c16:uniqueId val="{00000008-27E3-40AF-9D8F-406FEB39F7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7E3-40AF-9D8F-406FEB39F7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4706</c:v>
                </c:pt>
                <c:pt idx="3">
                  <c:v>5038</c:v>
                </c:pt>
                <c:pt idx="6">
                  <c:v>5573</c:v>
                </c:pt>
                <c:pt idx="9">
                  <c:v>5569</c:v>
                </c:pt>
                <c:pt idx="12">
                  <c:v>6140</c:v>
                </c:pt>
              </c:numCache>
            </c:numRef>
          </c:val>
          <c:extLst>
            <c:ext xmlns:c16="http://schemas.microsoft.com/office/drawing/2014/chart" uri="{C3380CC4-5D6E-409C-BE32-E72D297353CC}">
              <c16:uniqueId val="{0000000A-27E3-40AF-9D8F-406FEB39F7B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7E3-40AF-9D8F-406FEB39F7B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849</c:v>
                </c:pt>
                <c:pt idx="1">
                  <c:v>926</c:v>
                </c:pt>
                <c:pt idx="2">
                  <c:v>1082</c:v>
                </c:pt>
              </c:numCache>
            </c:numRef>
          </c:val>
          <c:extLst>
            <c:ext xmlns:c16="http://schemas.microsoft.com/office/drawing/2014/chart" uri="{C3380CC4-5D6E-409C-BE32-E72D297353CC}">
              <c16:uniqueId val="{00000000-AD7D-4D84-807B-1DAA3923F5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670</c:v>
                </c:pt>
                <c:pt idx="1">
                  <c:v>725</c:v>
                </c:pt>
                <c:pt idx="2">
                  <c:v>829</c:v>
                </c:pt>
              </c:numCache>
            </c:numRef>
          </c:val>
          <c:extLst>
            <c:ext xmlns:c16="http://schemas.microsoft.com/office/drawing/2014/chart" uri="{C3380CC4-5D6E-409C-BE32-E72D297353CC}">
              <c16:uniqueId val="{00000001-AD7D-4D84-807B-1DAA3923F5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2404</c:v>
                </c:pt>
                <c:pt idx="1">
                  <c:v>2527</c:v>
                </c:pt>
                <c:pt idx="2">
                  <c:v>2676</c:v>
                </c:pt>
              </c:numCache>
            </c:numRef>
          </c:val>
          <c:extLst>
            <c:ext xmlns:c16="http://schemas.microsoft.com/office/drawing/2014/chart" uri="{C3380CC4-5D6E-409C-BE32-E72D297353CC}">
              <c16:uniqueId val="{00000002-AD7D-4D84-807B-1DAA3923F5C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4,367
4,295
397.72
7,235,811
7,008,831
226,980
2,898,448
6,140,299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ポイントの減少となった。類似団体平均は上回っており、北海道平均についても同程度であるものの、基幹産業の低迷に加え、人口減少等により、全国平均と比較すると低い水準にある。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今後も更なる町税徴収の強化等の自主財源確保に努める。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146050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125942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105833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85725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15469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の減少となった。その要因としては、歳出において元利償還金などに若干の増加があるものの、それ以上に町税や地方交付税の増加が大きいことが考えられる。</a:t>
          </a:r>
        </a:p>
        <a:p>
          <a:r>
            <a:rPr kumimoji="1" lang="ja-JP" altLang="en-US" sz="1300">
              <a:latin typeface="ＭＳ Ｐゴシック" panose="020B0600070205080204" pitchFamily="50" charset="-128"/>
              <a:ea typeface="ＭＳ Ｐゴシック" panose="020B0600070205080204" pitchFamily="50" charset="-128"/>
            </a:rPr>
            <a:t>　全国、北海道平均は下回っており、類似団体においても今年度は平均を下回る結果となり、財政状況に弾力性が生まれている。</a:t>
          </a:r>
        </a:p>
        <a:p>
          <a:r>
            <a:rPr kumimoji="1" lang="ja-JP" altLang="en-US" sz="1300">
              <a:latin typeface="ＭＳ Ｐゴシック" panose="020B0600070205080204" pitchFamily="50" charset="-128"/>
              <a:ea typeface="ＭＳ Ｐゴシック" panose="020B0600070205080204" pitchFamily="50" charset="-128"/>
            </a:rPr>
            <a:t>　今後、人件費や公債費の増加が予想されることから、引き続き経常経費の抑制や自主財源の確保に努める。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1694</xdr:rowOff>
    </xdr:from>
    <xdr:to>
      <xdr:col>23</xdr:col>
      <xdr:colOff>133350</xdr:colOff>
      <xdr:row>63</xdr:row>
      <xdr:rowOff>82127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0304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60537</xdr:rowOff>
    </xdr:from>
    <xdr:to>
      <xdr:col>19</xdr:col>
      <xdr:colOff>133350</xdr:colOff>
      <xdr:row>63</xdr:row>
      <xdr:rowOff>82127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90437"/>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60537</xdr:rowOff>
    </xdr:from>
    <xdr:to>
      <xdr:col>15</xdr:col>
      <xdr:colOff>82550</xdr:colOff>
      <xdr:row>64</xdr:row>
      <xdr:rowOff>31327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90437"/>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31327</xdr:rowOff>
    </xdr:from>
    <xdr:to>
      <xdr:col>11</xdr:col>
      <xdr:colOff>31750</xdr:colOff>
      <xdr:row>64</xdr:row>
      <xdr:rowOff>139912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04127"/>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97155</xdr:rowOff>
    </xdr:from>
    <xdr:to>
      <xdr:col>7</xdr:col>
      <xdr:colOff>31750</xdr:colOff>
      <xdr:row>65</xdr:row>
      <xdr:rowOff>27305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12082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138871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31327</xdr:rowOff>
    </xdr:from>
    <xdr:to>
      <xdr:col>19</xdr:col>
      <xdr:colOff>184150</xdr:colOff>
      <xdr:row>63</xdr:row>
      <xdr:rowOff>132927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143104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9737</xdr:rowOff>
    </xdr:from>
    <xdr:to>
      <xdr:col>15</xdr:col>
      <xdr:colOff>133350</xdr:colOff>
      <xdr:row>62</xdr:row>
      <xdr:rowOff>111337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151977</xdr:rowOff>
    </xdr:from>
    <xdr:to>
      <xdr:col>11</xdr:col>
      <xdr:colOff>82550</xdr:colOff>
      <xdr:row>64</xdr:row>
      <xdr:rowOff>82127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66904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89112</xdr:rowOff>
    </xdr:from>
    <xdr:to>
      <xdr:col>7</xdr:col>
      <xdr:colOff>31750</xdr:colOff>
      <xdr:row>65</xdr:row>
      <xdr:rowOff>19262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29439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[433,958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人件費及び物件費の合計にほぼ変化はないが、人口減少により人口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人当たりの決算額においては増加となっている。</a:t>
          </a:r>
        </a:p>
        <a:p>
          <a:r>
            <a:rPr kumimoji="1" lang="ja-JP" altLang="en-US" sz="1300">
              <a:latin typeface="ＭＳ Ｐゴシック" panose="020B0600070205080204" pitchFamily="50" charset="-128"/>
              <a:ea typeface="ＭＳ Ｐゴシック" panose="020B0600070205080204" pitchFamily="50" charset="-128"/>
            </a:rPr>
            <a:t>　次年度以降も人件費や物価高騰による需用費の増加、人口減少が予想されるため、人口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人当たりの決算額が増加となる可能性がある。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67652</xdr:rowOff>
    </xdr:from>
    <xdr:to>
      <xdr:col>23</xdr:col>
      <xdr:colOff>133350</xdr:colOff>
      <xdr:row>82</xdr:row>
      <xdr:rowOff>90813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26552"/>
          <a:ext cx="838200" cy="2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64700</xdr:rowOff>
    </xdr:from>
    <xdr:to>
      <xdr:col>19</xdr:col>
      <xdr:colOff>133350</xdr:colOff>
      <xdr:row>82</xdr:row>
      <xdr:rowOff>67652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23600"/>
          <a:ext cx="889000" cy="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19217</xdr:rowOff>
    </xdr:from>
    <xdr:to>
      <xdr:col>15</xdr:col>
      <xdr:colOff>82550</xdr:colOff>
      <xdr:row>82</xdr:row>
      <xdr:rowOff>64700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78117"/>
          <a:ext cx="889000" cy="4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2967</xdr:rowOff>
    </xdr:from>
    <xdr:to>
      <xdr:col>11</xdr:col>
      <xdr:colOff>31750</xdr:colOff>
      <xdr:row>82</xdr:row>
      <xdr:rowOff>19217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61867"/>
          <a:ext cx="889000" cy="1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100549</xdr:rowOff>
    </xdr:from>
    <xdr:to>
      <xdr:col>7</xdr:col>
      <xdr:colOff>31750</xdr:colOff>
      <xdr:row>82</xdr:row>
      <xdr:rowOff>30699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40876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5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40013</xdr:rowOff>
    </xdr:from>
    <xdr:to>
      <xdr:col>23</xdr:col>
      <xdr:colOff>184150</xdr:colOff>
      <xdr:row>82</xdr:row>
      <xdr:rowOff>141613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56540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4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16852</xdr:rowOff>
    </xdr:from>
    <xdr:to>
      <xdr:col>19</xdr:col>
      <xdr:colOff>184150</xdr:colOff>
      <xdr:row>82</xdr:row>
      <xdr:rowOff>118452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7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128629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4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13900</xdr:rowOff>
    </xdr:from>
    <xdr:to>
      <xdr:col>15</xdr:col>
      <xdr:colOff>133350</xdr:colOff>
      <xdr:row>82</xdr:row>
      <xdr:rowOff>115500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125677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4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139867</xdr:rowOff>
    </xdr:from>
    <xdr:to>
      <xdr:col>11</xdr:col>
      <xdr:colOff>82550</xdr:colOff>
      <xdr:row>82</xdr:row>
      <xdr:rowOff>70017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2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80194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9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123617</xdr:rowOff>
    </xdr:from>
    <xdr:to>
      <xdr:col>7</xdr:col>
      <xdr:colOff>31750</xdr:colOff>
      <xdr:row>82</xdr:row>
      <xdr:rowOff>53767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38544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％の減少となったが、類似団体平均は上回る状況が続いている。数値が減少となった要因は、採用・退職人数と経験年数の変動によるものと考えられる。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56832</xdr:rowOff>
    </xdr:from>
    <xdr:to>
      <xdr:col>81</xdr:col>
      <xdr:colOff>44450</xdr:colOff>
      <xdr:row>87</xdr:row>
      <xdr:rowOff>68898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972982"/>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68898</xdr:rowOff>
    </xdr:from>
    <xdr:to>
      <xdr:col>77</xdr:col>
      <xdr:colOff>44450</xdr:colOff>
      <xdr:row>88</xdr:row>
      <xdr:rowOff>18098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98504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159386</xdr:rowOff>
    </xdr:from>
    <xdr:to>
      <xdr:col>72</xdr:col>
      <xdr:colOff>203200</xdr:colOff>
      <xdr:row>88</xdr:row>
      <xdr:rowOff>18098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075536"/>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159386</xdr:rowOff>
    </xdr:from>
    <xdr:to>
      <xdr:col>68</xdr:col>
      <xdr:colOff>152400</xdr:colOff>
      <xdr:row>87</xdr:row>
      <xdr:rowOff>165418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07553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6032</xdr:rowOff>
    </xdr:from>
    <xdr:to>
      <xdr:col>81</xdr:col>
      <xdr:colOff>95250</xdr:colOff>
      <xdr:row>87</xdr:row>
      <xdr:rowOff>107632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149559</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89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18098</xdr:rowOff>
    </xdr:from>
    <xdr:to>
      <xdr:col>77</xdr:col>
      <xdr:colOff>95250</xdr:colOff>
      <xdr:row>87</xdr:row>
      <xdr:rowOff>119698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104475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20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138748</xdr:rowOff>
    </xdr:from>
    <xdr:to>
      <xdr:col>73</xdr:col>
      <xdr:colOff>44450</xdr:colOff>
      <xdr:row>88</xdr:row>
      <xdr:rowOff>68898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53675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14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108586</xdr:rowOff>
    </xdr:from>
    <xdr:to>
      <xdr:col>68</xdr:col>
      <xdr:colOff>203200</xdr:colOff>
      <xdr:row>88</xdr:row>
      <xdr:rowOff>38736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23513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11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114618</xdr:rowOff>
    </xdr:from>
    <xdr:to>
      <xdr:col>64</xdr:col>
      <xdr:colOff>152400</xdr:colOff>
      <xdr:row>88</xdr:row>
      <xdr:rowOff>44768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29545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11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定年退職者に加えて自己都合による退職者が多かったため、人口千人当たりの職員数は減少となった。</a:t>
          </a:r>
        </a:p>
        <a:p>
          <a:r>
            <a:rPr kumimoji="1" lang="ja-JP" altLang="en-US" sz="1300">
              <a:latin typeface="ＭＳ Ｐゴシック" panose="020B0600070205080204" pitchFamily="50" charset="-128"/>
              <a:ea typeface="ＭＳ Ｐゴシック" panose="020B0600070205080204" pitchFamily="50" charset="-128"/>
            </a:rPr>
            <a:t>　退職延長や年齢層の平準化等も考慮しつつ、定員管理適正化計画に基づいて、人員の適正配置に努める。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122348</xdr:rowOff>
    </xdr:from>
    <xdr:to>
      <xdr:col>81</xdr:col>
      <xdr:colOff>44450</xdr:colOff>
      <xdr:row>59</xdr:row>
      <xdr:rowOff>151606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237898"/>
          <a:ext cx="838200" cy="2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103045</xdr:rowOff>
    </xdr:from>
    <xdr:to>
      <xdr:col>77</xdr:col>
      <xdr:colOff>44450</xdr:colOff>
      <xdr:row>59</xdr:row>
      <xdr:rowOff>151606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18595"/>
          <a:ext cx="889000" cy="4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80423</xdr:rowOff>
    </xdr:from>
    <xdr:to>
      <xdr:col>72</xdr:col>
      <xdr:colOff>203200</xdr:colOff>
      <xdr:row>59</xdr:row>
      <xdr:rowOff>103045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95973"/>
          <a:ext cx="8890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57197</xdr:rowOff>
    </xdr:from>
    <xdr:to>
      <xdr:col>68</xdr:col>
      <xdr:colOff>152400</xdr:colOff>
      <xdr:row>59</xdr:row>
      <xdr:rowOff>80423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72747"/>
          <a:ext cx="889000" cy="2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78613</xdr:rowOff>
    </xdr:from>
    <xdr:to>
      <xdr:col>64</xdr:col>
      <xdr:colOff>152400</xdr:colOff>
      <xdr:row>59</xdr:row>
      <xdr:rowOff>8763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0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18940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79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71548</xdr:rowOff>
    </xdr:from>
    <xdr:to>
      <xdr:col>81</xdr:col>
      <xdr:colOff>95250</xdr:colOff>
      <xdr:row>60</xdr:row>
      <xdr:rowOff>1698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8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88075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3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100806</xdr:rowOff>
    </xdr:from>
    <xdr:to>
      <xdr:col>77</xdr:col>
      <xdr:colOff>95250</xdr:colOff>
      <xdr:row>60</xdr:row>
      <xdr:rowOff>30956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1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41133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8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52245</xdr:rowOff>
    </xdr:from>
    <xdr:to>
      <xdr:col>73</xdr:col>
      <xdr:colOff>44450</xdr:colOff>
      <xdr:row>59</xdr:row>
      <xdr:rowOff>153845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6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164022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29623</xdr:rowOff>
    </xdr:from>
    <xdr:to>
      <xdr:col>68</xdr:col>
      <xdr:colOff>203200</xdr:colOff>
      <xdr:row>59</xdr:row>
      <xdr:rowOff>131223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4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141400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6397</xdr:rowOff>
    </xdr:from>
    <xdr:to>
      <xdr:col>64</xdr:col>
      <xdr:colOff>152400</xdr:colOff>
      <xdr:row>59</xdr:row>
      <xdr:rowOff>107997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2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92774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0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今年度の実質公債費比率は昨年度とほぼ横ばいとなったが、全国、北海道、類似団体平均を上回る結果となった。</a:t>
          </a:r>
        </a:p>
        <a:p>
          <a:r>
            <a:rPr kumimoji="1" lang="ja-JP" altLang="en-US" sz="1300">
              <a:latin typeface="ＭＳ Ｐゴシック" panose="020B0600070205080204" pitchFamily="50" charset="-128"/>
              <a:ea typeface="ＭＳ Ｐゴシック" panose="020B0600070205080204" pitchFamily="50" charset="-128"/>
            </a:rPr>
            <a:t>　今後も起債の抑制に努めるが、公共施設等総合管理計画に基づく公共施設等の改修及び新設に伴う起債借り入れが予想されるため、数値の増加も考えられる。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17356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20217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9313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2021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9313</xdr:rowOff>
    </xdr:from>
    <xdr:to>
      <xdr:col>72</xdr:col>
      <xdr:colOff>203200</xdr:colOff>
      <xdr:row>42</xdr:row>
      <xdr:rowOff>9313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21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65617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2102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129963</xdr:rowOff>
    </xdr:from>
    <xdr:to>
      <xdr:col>73</xdr:col>
      <xdr:colOff>44450</xdr:colOff>
      <xdr:row>42</xdr:row>
      <xdr:rowOff>60113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129963</xdr:rowOff>
    </xdr:from>
    <xdr:to>
      <xdr:col>68</xdr:col>
      <xdr:colOff>203200</xdr:colOff>
      <xdr:row>42</xdr:row>
      <xdr:rowOff>60113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126594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近年の将来負担比率はマイナスとなっている。</a:t>
          </a:r>
        </a:p>
        <a:p>
          <a:r>
            <a:rPr kumimoji="1" lang="ja-JP" altLang="en-US" sz="1300">
              <a:latin typeface="ＭＳ Ｐゴシック" panose="020B0600070205080204" pitchFamily="50" charset="-128"/>
              <a:ea typeface="ＭＳ Ｐゴシック" panose="020B0600070205080204" pitchFamily="50" charset="-128"/>
            </a:rPr>
            <a:t>　しかし、公共施設等総合管理計画に基づく公共施設等の改修及び新設に伴う起債借り入れが予想されるため、将来負担比率は増加していくものと考えられる。</a:t>
          </a:r>
        </a:p>
        <a:p>
          <a:r>
            <a:rPr kumimoji="1" lang="ja-JP" altLang="en-US" sz="1300">
              <a:latin typeface="ＭＳ Ｐゴシック" panose="020B0600070205080204" pitchFamily="50" charset="-128"/>
              <a:ea typeface="ＭＳ Ｐゴシック" panose="020B0600070205080204" pitchFamily="50" charset="-128"/>
            </a:rPr>
            <a:t>　今後も充当財源の確保や有利な起債の活用を継続し、財政の健全化を図る。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4,367
4,295
397.72
7,235,811
7,008,831
226,980
2,898,448
6,140,299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人件費の減少に伴い経常収支比率は、</a:t>
          </a:r>
          <a:r>
            <a:rPr kumimoji="1" lang="en-US" altLang="ja-JP" sz="1300">
              <a:latin typeface="ＭＳ Ｐゴシック" panose="020B0600070205080204" pitchFamily="50" charset="-128"/>
              <a:ea typeface="ＭＳ Ｐゴシック" panose="020B0600070205080204" pitchFamily="50" charset="-128"/>
            </a:rPr>
            <a:t>28.2</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25.1</a:t>
          </a:r>
          <a:r>
            <a:rPr kumimoji="1" lang="ja-JP" altLang="en-US" sz="1300">
              <a:latin typeface="ＭＳ Ｐゴシック" panose="020B0600070205080204" pitchFamily="50" charset="-128"/>
              <a:ea typeface="ＭＳ Ｐゴシック" panose="020B0600070205080204" pitchFamily="50" charset="-128"/>
            </a:rPr>
            <a:t>％に減少しており、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の減少となった。減少の要因は、職員の定年退職者や自己都合による退職者が多かったことが考えられる。全国、北海道、類似団体平均を上回っている要因は、当町の面積や道路が少ないなどの地域実情から標準財政規模が小さく、総支出が少ないことなどにより、人件費の割合が大きくなっていることが考え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74422</xdr:rowOff>
    </xdr:from>
    <xdr:to>
      <xdr:col>24</xdr:col>
      <xdr:colOff>25400</xdr:colOff>
      <xdr:row>38</xdr:row>
      <xdr:rowOff>44704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18072"/>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129286</xdr:rowOff>
    </xdr:from>
    <xdr:to>
      <xdr:col>19</xdr:col>
      <xdr:colOff>187325</xdr:colOff>
      <xdr:row>38</xdr:row>
      <xdr:rowOff>44704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729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129286</xdr:rowOff>
    </xdr:from>
    <xdr:to>
      <xdr:col>15</xdr:col>
      <xdr:colOff>98425</xdr:colOff>
      <xdr:row>38</xdr:row>
      <xdr:rowOff>122428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7293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122428</xdr:rowOff>
    </xdr:from>
    <xdr:to>
      <xdr:col>11</xdr:col>
      <xdr:colOff>9525</xdr:colOff>
      <xdr:row>38</xdr:row>
      <xdr:rowOff>122428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37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23622</xdr:rowOff>
    </xdr:from>
    <xdr:to>
      <xdr:col>24</xdr:col>
      <xdr:colOff>76200</xdr:colOff>
      <xdr:row>37</xdr:row>
      <xdr:rowOff>125222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167149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165354</xdr:rowOff>
    </xdr:from>
    <xdr:to>
      <xdr:col>20</xdr:col>
      <xdr:colOff>38100</xdr:colOff>
      <xdr:row>38</xdr:row>
      <xdr:rowOff>95504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80281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78486</xdr:rowOff>
    </xdr:from>
    <xdr:to>
      <xdr:col>15</xdr:col>
      <xdr:colOff>149225</xdr:colOff>
      <xdr:row>38</xdr:row>
      <xdr:rowOff>8636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164863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71628</xdr:rowOff>
    </xdr:from>
    <xdr:to>
      <xdr:col>11</xdr:col>
      <xdr:colOff>60325</xdr:colOff>
      <xdr:row>39</xdr:row>
      <xdr:rowOff>1778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158005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71628</xdr:rowOff>
    </xdr:from>
    <xdr:to>
      <xdr:col>6</xdr:col>
      <xdr:colOff>171450</xdr:colOff>
      <xdr:row>39</xdr:row>
      <xdr:rowOff>1778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158005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物件費の増加に伴い経常収支比率は</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％に増加しており、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％の増加となった。増加の要因は、物価高騰に伴う燃料費、委託料等の増加が考えられる。類似団体平均については近似値となった。</a:t>
          </a:r>
        </a:p>
        <a:p>
          <a:r>
            <a:rPr kumimoji="1" lang="ja-JP" altLang="en-US" sz="1300">
              <a:latin typeface="ＭＳ Ｐゴシック" panose="020B0600070205080204" pitchFamily="50" charset="-128"/>
              <a:ea typeface="ＭＳ Ｐゴシック" panose="020B0600070205080204" pitchFamily="50" charset="-128"/>
            </a:rPr>
            <a:t>　今後も物価高騰に伴い物件費は増加することが予想される。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28702</xdr:rowOff>
    </xdr:from>
    <xdr:to>
      <xdr:col>82</xdr:col>
      <xdr:colOff>107950</xdr:colOff>
      <xdr:row>17</xdr:row>
      <xdr:rowOff>78994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433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145288</xdr:rowOff>
    </xdr:from>
    <xdr:to>
      <xdr:col>78</xdr:col>
      <xdr:colOff>69850</xdr:colOff>
      <xdr:row>17</xdr:row>
      <xdr:rowOff>28702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884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145288</xdr:rowOff>
    </xdr:from>
    <xdr:to>
      <xdr:col>73</xdr:col>
      <xdr:colOff>180975</xdr:colOff>
      <xdr:row>17</xdr:row>
      <xdr:rowOff>78994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884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78994</xdr:rowOff>
    </xdr:from>
    <xdr:to>
      <xdr:col>69</xdr:col>
      <xdr:colOff>92075</xdr:colOff>
      <xdr:row>17</xdr:row>
      <xdr:rowOff>83566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93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44721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8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149352</xdr:rowOff>
    </xdr:from>
    <xdr:to>
      <xdr:col>78</xdr:col>
      <xdr:colOff>120650</xdr:colOff>
      <xdr:row>17</xdr:row>
      <xdr:rowOff>79502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89679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6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94488</xdr:rowOff>
    </xdr:from>
    <xdr:to>
      <xdr:col>74</xdr:col>
      <xdr:colOff>31750</xdr:colOff>
      <xdr:row>17</xdr:row>
      <xdr:rowOff>24638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34815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28194</xdr:rowOff>
    </xdr:from>
    <xdr:to>
      <xdr:col>69</xdr:col>
      <xdr:colOff>142875</xdr:colOff>
      <xdr:row>17</xdr:row>
      <xdr:rowOff>129794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114571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扶助費の減少に伴い経常収支比率は、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に減少しており、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％の減少となった。減少の要因は自立支援医療費等が減少されたことにより充当一般財源が減少となったことが考えられる。全国、北海道、類似団体平均はいずれも下回っている状況が続いている。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55</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404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55</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404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55</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4043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55</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全国、北海道、類似団体平均をいずれも下回っている状況である。内容については、維持補修費によるものであり、例年ほぼ横ばいの決算額となっている。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xdr:rowOff>
    </xdr:from>
    <xdr:to>
      <xdr:col>82</xdr:col>
      <xdr:colOff>107950</xdr:colOff>
      <xdr:row>54</xdr:row>
      <xdr:rowOff>12700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27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xdr:rowOff>
    </xdr:from>
    <xdr:to>
      <xdr:col>78</xdr:col>
      <xdr:colOff>69850</xdr:colOff>
      <xdr:row>54</xdr:row>
      <xdr:rowOff>18415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2710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18415</xdr:rowOff>
    </xdr:from>
    <xdr:to>
      <xdr:col>73</xdr:col>
      <xdr:colOff>180975</xdr:colOff>
      <xdr:row>54</xdr:row>
      <xdr:rowOff>24130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2767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24130</xdr:rowOff>
    </xdr:from>
    <xdr:to>
      <xdr:col>69</xdr:col>
      <xdr:colOff>92075</xdr:colOff>
      <xdr:row>54</xdr:row>
      <xdr:rowOff>24130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282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150495</xdr:rowOff>
    </xdr:from>
    <xdr:to>
      <xdr:col>65</xdr:col>
      <xdr:colOff>53975</xdr:colOff>
      <xdr:row>58</xdr:row>
      <xdr:rowOff>80645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65422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133350</xdr:rowOff>
    </xdr:from>
    <xdr:to>
      <xdr:col>82</xdr:col>
      <xdr:colOff>158750</xdr:colOff>
      <xdr:row>54</xdr:row>
      <xdr:rowOff>63500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41927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133350</xdr:rowOff>
    </xdr:from>
    <xdr:to>
      <xdr:col>78</xdr:col>
      <xdr:colOff>120650</xdr:colOff>
      <xdr:row>54</xdr:row>
      <xdr:rowOff>63500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73677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139065</xdr:rowOff>
    </xdr:from>
    <xdr:to>
      <xdr:col>74</xdr:col>
      <xdr:colOff>31750</xdr:colOff>
      <xdr:row>54</xdr:row>
      <xdr:rowOff>69215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22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79392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899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144780</xdr:rowOff>
    </xdr:from>
    <xdr:to>
      <xdr:col>69</xdr:col>
      <xdr:colOff>142875</xdr:colOff>
      <xdr:row>54</xdr:row>
      <xdr:rowOff>74930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2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85107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00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144780</xdr:rowOff>
    </xdr:from>
    <xdr:to>
      <xdr:col>65</xdr:col>
      <xdr:colOff>53975</xdr:colOff>
      <xdr:row>54</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2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85107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00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昨年度と比較して補助費等はほぼ横ばいとなっているが、経常収支比率の合計が減少したため</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％の減少となった。</a:t>
          </a:r>
        </a:p>
        <a:p>
          <a:r>
            <a:rPr kumimoji="1" lang="ja-JP" altLang="en-US" sz="1300">
              <a:latin typeface="ＭＳ Ｐゴシック" panose="020B0600070205080204" pitchFamily="50" charset="-128"/>
              <a:ea typeface="ＭＳ Ｐゴシック" panose="020B0600070205080204" pitchFamily="50" charset="-128"/>
            </a:rPr>
            <a:t>　しかし、一部事務組合や協議会への負担金が多額であるため、類似団体平均を大幅に上回る状況となっている。</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127000</xdr:rowOff>
    </xdr:from>
    <xdr:to>
      <xdr:col>82</xdr:col>
      <xdr:colOff>107950</xdr:colOff>
      <xdr:row>38</xdr:row>
      <xdr:rowOff>145288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5671800" y="66421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122428</xdr:rowOff>
    </xdr:from>
    <xdr:to>
      <xdr:col>78</xdr:col>
      <xdr:colOff>69850</xdr:colOff>
      <xdr:row>38</xdr:row>
      <xdr:rowOff>145288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6375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122428</xdr:rowOff>
    </xdr:from>
    <xdr:to>
      <xdr:col>73</xdr:col>
      <xdr:colOff>180975</xdr:colOff>
      <xdr:row>39</xdr:row>
      <xdr:rowOff>129286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63752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129286</xdr:rowOff>
    </xdr:from>
    <xdr:to>
      <xdr:col>69</xdr:col>
      <xdr:colOff>92075</xdr:colOff>
      <xdr:row>40</xdr:row>
      <xdr:rowOff>30988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8158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94488</xdr:rowOff>
    </xdr:from>
    <xdr:to>
      <xdr:col>78</xdr:col>
      <xdr:colOff>120650</xdr:colOff>
      <xdr:row>39</xdr:row>
      <xdr:rowOff>24638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9415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71628</xdr:rowOff>
    </xdr:from>
    <xdr:to>
      <xdr:col>74</xdr:col>
      <xdr:colOff>31750</xdr:colOff>
      <xdr:row>39</xdr:row>
      <xdr:rowOff>1778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158005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78486</xdr:rowOff>
    </xdr:from>
    <xdr:to>
      <xdr:col>69</xdr:col>
      <xdr:colOff>142875</xdr:colOff>
      <xdr:row>40</xdr:row>
      <xdr:rowOff>8636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164863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151638</xdr:rowOff>
    </xdr:from>
    <xdr:to>
      <xdr:col>65</xdr:col>
      <xdr:colOff>53975</xdr:colOff>
      <xdr:row>40</xdr:row>
      <xdr:rowOff>81788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66565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公債費の増加に伴い</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の増加となり、類似団体平均と近似値となっている。要因としては、知床未来中学校の外構工事や町道整備に伴う起債の償還が開始されたことが考えられる。</a:t>
          </a:r>
        </a:p>
        <a:p>
          <a:r>
            <a:rPr kumimoji="1" lang="ja-JP" altLang="en-US" sz="1300">
              <a:latin typeface="ＭＳ Ｐゴシック" panose="020B0600070205080204" pitchFamily="50" charset="-128"/>
              <a:ea typeface="ＭＳ Ｐゴシック" panose="020B0600070205080204" pitchFamily="50" charset="-128"/>
            </a:rPr>
            <a:t>　今後も体育館改修事業や一般廃棄物最終処分場建設事業などの大型事業に伴う償還が予定されていることから、増加となることが考えられる</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1270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1800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107950</xdr:rowOff>
    </xdr:from>
    <xdr:to>
      <xdr:col>19</xdr:col>
      <xdr:colOff>187325</xdr:colOff>
      <xdr:row>76</xdr:row>
      <xdr:rowOff>149861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1381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168911</xdr:rowOff>
    </xdr:from>
    <xdr:to>
      <xdr:col>15</xdr:col>
      <xdr:colOff>98425</xdr:colOff>
      <xdr:row>76</xdr:row>
      <xdr:rowOff>107950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302766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168911</xdr:rowOff>
    </xdr:from>
    <xdr:to>
      <xdr:col>11</xdr:col>
      <xdr:colOff>9525</xdr:colOff>
      <xdr:row>76</xdr:row>
      <xdr:rowOff>35561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027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93997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57150</xdr:rowOff>
    </xdr:from>
    <xdr:to>
      <xdr:col>15</xdr:col>
      <xdr:colOff>149225</xdr:colOff>
      <xdr:row>76</xdr:row>
      <xdr:rowOff>158750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168927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118110</xdr:rowOff>
    </xdr:from>
    <xdr:to>
      <xdr:col>11</xdr:col>
      <xdr:colOff>60325</xdr:colOff>
      <xdr:row>76</xdr:row>
      <xdr:rowOff>48261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58437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昨年度は類似団体平均と近似値であったが、人件費の減少により</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％の減少となり、下回ることとなった。</a:t>
          </a:r>
        </a:p>
        <a:p>
          <a:r>
            <a:rPr kumimoji="1" lang="ja-JP" altLang="en-US" sz="1300">
              <a:latin typeface="ＭＳ Ｐゴシック" panose="020B0600070205080204" pitchFamily="50" charset="-128"/>
              <a:ea typeface="ＭＳ Ｐゴシック" panose="020B0600070205080204" pitchFamily="50" charset="-128"/>
            </a:rPr>
            <a:t>　今後においても類似団体平均を超えることのないよう努める。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146050</xdr:rowOff>
    </xdr:from>
    <xdr:to>
      <xdr:col>82</xdr:col>
      <xdr:colOff>107950</xdr:colOff>
      <xdr:row>78</xdr:row>
      <xdr:rowOff>73661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34770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104139</xdr:rowOff>
    </xdr:from>
    <xdr:to>
      <xdr:col>78</xdr:col>
      <xdr:colOff>69850</xdr:colOff>
      <xdr:row>78</xdr:row>
      <xdr:rowOff>73661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305789"/>
          <a:ext cx="8890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104139</xdr:rowOff>
    </xdr:from>
    <xdr:to>
      <xdr:col>73</xdr:col>
      <xdr:colOff>180975</xdr:colOff>
      <xdr:row>79</xdr:row>
      <xdr:rowOff>168911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305789"/>
          <a:ext cx="889000" cy="40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168911</xdr:rowOff>
    </xdr:from>
    <xdr:to>
      <xdr:col>69</xdr:col>
      <xdr:colOff>92075</xdr:colOff>
      <xdr:row>80</xdr:row>
      <xdr:rowOff>62230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7134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34289</xdr:rowOff>
    </xdr:from>
    <xdr:to>
      <xdr:col>65</xdr:col>
      <xdr:colOff>53975</xdr:colOff>
      <xdr:row>79</xdr:row>
      <xdr:rowOff>135889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146066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34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111777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22861</xdr:rowOff>
    </xdr:from>
    <xdr:to>
      <xdr:col>78</xdr:col>
      <xdr:colOff>120650</xdr:colOff>
      <xdr:row>78</xdr:row>
      <xdr:rowOff>124461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134638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64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53339</xdr:rowOff>
    </xdr:from>
    <xdr:to>
      <xdr:col>74</xdr:col>
      <xdr:colOff>31750</xdr:colOff>
      <xdr:row>77</xdr:row>
      <xdr:rowOff>154939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165116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118111</xdr:rowOff>
    </xdr:from>
    <xdr:to>
      <xdr:col>69</xdr:col>
      <xdr:colOff>142875</xdr:colOff>
      <xdr:row>80</xdr:row>
      <xdr:rowOff>48261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33038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11430</xdr:rowOff>
    </xdr:from>
    <xdr:to>
      <xdr:col>65</xdr:col>
      <xdr:colOff>53975</xdr:colOff>
      <xdr:row>80</xdr:row>
      <xdr:rowOff>113030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7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97807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81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145530</xdr:rowOff>
    </xdr:from>
    <xdr:to>
      <xdr:col>29</xdr:col>
      <xdr:colOff>127000</xdr:colOff>
      <xdr:row>17</xdr:row>
      <xdr:rowOff>150110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07805"/>
          <a:ext cx="647700" cy="4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150110</xdr:rowOff>
    </xdr:from>
    <xdr:to>
      <xdr:col>26</xdr:col>
      <xdr:colOff>50800</xdr:colOff>
      <xdr:row>17</xdr:row>
      <xdr:rowOff>168910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12385"/>
          <a:ext cx="698500" cy="18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168910</xdr:rowOff>
    </xdr:from>
    <xdr:to>
      <xdr:col>22</xdr:col>
      <xdr:colOff>114300</xdr:colOff>
      <xdr:row>18</xdr:row>
      <xdr:rowOff>11445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31185"/>
          <a:ext cx="698500" cy="13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11445</xdr:rowOff>
    </xdr:from>
    <xdr:to>
      <xdr:col>18</xdr:col>
      <xdr:colOff>177800</xdr:colOff>
      <xdr:row>18</xdr:row>
      <xdr:rowOff>30887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45170"/>
          <a:ext cx="698500" cy="19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29244</xdr:rowOff>
    </xdr:from>
    <xdr:to>
      <xdr:col>15</xdr:col>
      <xdr:colOff>101600</xdr:colOff>
      <xdr:row>18</xdr:row>
      <xdr:rowOff>130844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115621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4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94730</xdr:rowOff>
    </xdr:from>
    <xdr:to>
      <xdr:col>29</xdr:col>
      <xdr:colOff>177800</xdr:colOff>
      <xdr:row>18</xdr:row>
      <xdr:rowOff>24880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57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66807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2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99310</xdr:rowOff>
    </xdr:from>
    <xdr:to>
      <xdr:col>26</xdr:col>
      <xdr:colOff>101600</xdr:colOff>
      <xdr:row>18</xdr:row>
      <xdr:rowOff>29460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61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14237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4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118110</xdr:rowOff>
    </xdr:from>
    <xdr:to>
      <xdr:col>22</xdr:col>
      <xdr:colOff>165100</xdr:colOff>
      <xdr:row>18</xdr:row>
      <xdr:rowOff>48260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80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33037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6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132095</xdr:rowOff>
    </xdr:from>
    <xdr:to>
      <xdr:col>19</xdr:col>
      <xdr:colOff>38100</xdr:colOff>
      <xdr:row>18</xdr:row>
      <xdr:rowOff>62245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94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47022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8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151537</xdr:rowOff>
    </xdr:from>
    <xdr:to>
      <xdr:col>15</xdr:col>
      <xdr:colOff>101600</xdr:colOff>
      <xdr:row>18</xdr:row>
      <xdr:rowOff>81687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13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91864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8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203929</xdr:rowOff>
    </xdr:from>
    <xdr:to>
      <xdr:col>29</xdr:col>
      <xdr:colOff>127000</xdr:colOff>
      <xdr:row>35</xdr:row>
      <xdr:rowOff>207573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814279"/>
          <a:ext cx="647700" cy="3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203929</xdr:rowOff>
    </xdr:from>
    <xdr:to>
      <xdr:col>26</xdr:col>
      <xdr:colOff>50800</xdr:colOff>
      <xdr:row>35</xdr:row>
      <xdr:rowOff>223707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14279"/>
          <a:ext cx="698500" cy="19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223707</xdr:rowOff>
    </xdr:from>
    <xdr:to>
      <xdr:col>22</xdr:col>
      <xdr:colOff>114300</xdr:colOff>
      <xdr:row>35</xdr:row>
      <xdr:rowOff>252163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34057"/>
          <a:ext cx="698500" cy="28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241808</xdr:rowOff>
    </xdr:from>
    <xdr:to>
      <xdr:col>18</xdr:col>
      <xdr:colOff>177800</xdr:colOff>
      <xdr:row>35</xdr:row>
      <xdr:rowOff>252163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52158"/>
          <a:ext cx="698500" cy="10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188722</xdr:rowOff>
    </xdr:from>
    <xdr:to>
      <xdr:col>15</xdr:col>
      <xdr:colOff>101600</xdr:colOff>
      <xdr:row>35</xdr:row>
      <xdr:rowOff>290322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300499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156773</xdr:rowOff>
    </xdr:from>
    <xdr:to>
      <xdr:col>29</xdr:col>
      <xdr:colOff>177800</xdr:colOff>
      <xdr:row>35</xdr:row>
      <xdr:rowOff>258373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67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128850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39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153129</xdr:rowOff>
    </xdr:from>
    <xdr:to>
      <xdr:col>26</xdr:col>
      <xdr:colOff>101600</xdr:colOff>
      <xdr:row>35</xdr:row>
      <xdr:rowOff>254729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63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239506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49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172907</xdr:rowOff>
    </xdr:from>
    <xdr:to>
      <xdr:col>22</xdr:col>
      <xdr:colOff>165100</xdr:colOff>
      <xdr:row>35</xdr:row>
      <xdr:rowOff>274507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83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259284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6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201363</xdr:rowOff>
    </xdr:from>
    <xdr:to>
      <xdr:col>19</xdr:col>
      <xdr:colOff>38100</xdr:colOff>
      <xdr:row>35</xdr:row>
      <xdr:rowOff>302963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11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287740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9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191008</xdr:rowOff>
    </xdr:from>
    <xdr:to>
      <xdr:col>15</xdr:col>
      <xdr:colOff>101600</xdr:colOff>
      <xdr:row>35</xdr:row>
      <xdr:rowOff>292608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01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277385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8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4,367
4,295
397.72
7,235,811
7,008,831
226,980
2,898,448
6,140,299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4157</xdr:rowOff>
    </xdr:from>
    <xdr:to>
      <xdr:col>24</xdr:col>
      <xdr:colOff>63500</xdr:colOff>
      <xdr:row>37</xdr:row>
      <xdr:rowOff>27612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347807"/>
          <a:ext cx="838200" cy="2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4157</xdr:rowOff>
    </xdr:from>
    <xdr:to>
      <xdr:col>19</xdr:col>
      <xdr:colOff>177800</xdr:colOff>
      <xdr:row>37</xdr:row>
      <xdr:rowOff>27518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47807"/>
          <a:ext cx="889000" cy="2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27518</xdr:rowOff>
    </xdr:from>
    <xdr:to>
      <xdr:col>15</xdr:col>
      <xdr:colOff>50800</xdr:colOff>
      <xdr:row>37</xdr:row>
      <xdr:rowOff>46469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71168"/>
          <a:ext cx="8890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46469</xdr:rowOff>
    </xdr:from>
    <xdr:to>
      <xdr:col>10</xdr:col>
      <xdr:colOff>114300</xdr:colOff>
      <xdr:row>37</xdr:row>
      <xdr:rowOff>74520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90119"/>
          <a:ext cx="889000" cy="2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69448</xdr:rowOff>
    </xdr:from>
    <xdr:to>
      <xdr:col>6</xdr:col>
      <xdr:colOff>38100</xdr:colOff>
      <xdr:row>37</xdr:row>
      <xdr:rowOff>171048</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162175</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148262</xdr:rowOff>
    </xdr:from>
    <xdr:to>
      <xdr:col>24</xdr:col>
      <xdr:colOff>114300</xdr:colOff>
      <xdr:row>37</xdr:row>
      <xdr:rowOff>78412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2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126689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9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124807</xdr:rowOff>
    </xdr:from>
    <xdr:to>
      <xdr:col>20</xdr:col>
      <xdr:colOff>38100</xdr:colOff>
      <xdr:row>37</xdr:row>
      <xdr:rowOff>54957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46084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8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148168</xdr:rowOff>
    </xdr:from>
    <xdr:to>
      <xdr:col>15</xdr:col>
      <xdr:colOff>101600</xdr:colOff>
      <xdr:row>37</xdr:row>
      <xdr:rowOff>78318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2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69445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1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167119</xdr:rowOff>
    </xdr:from>
    <xdr:to>
      <xdr:col>10</xdr:col>
      <xdr:colOff>165100</xdr:colOff>
      <xdr:row>37</xdr:row>
      <xdr:rowOff>97269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3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88396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3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23720</xdr:rowOff>
    </xdr:from>
    <xdr:to>
      <xdr:col>6</xdr:col>
      <xdr:colOff>38100</xdr:colOff>
      <xdr:row>37</xdr:row>
      <xdr:rowOff>125320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6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141847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14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123620</xdr:rowOff>
    </xdr:from>
    <xdr:to>
      <xdr:col>24</xdr:col>
      <xdr:colOff>63500</xdr:colOff>
      <xdr:row>57</xdr:row>
      <xdr:rowOff>141784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96270"/>
          <a:ext cx="838200" cy="1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141784</xdr:rowOff>
    </xdr:from>
    <xdr:to>
      <xdr:col>19</xdr:col>
      <xdr:colOff>177800</xdr:colOff>
      <xdr:row>57</xdr:row>
      <xdr:rowOff>167921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14434"/>
          <a:ext cx="8890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167921</xdr:rowOff>
    </xdr:from>
    <xdr:to>
      <xdr:col>15</xdr:col>
      <xdr:colOff>50800</xdr:colOff>
      <xdr:row>58</xdr:row>
      <xdr:rowOff>26321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40571"/>
          <a:ext cx="889000" cy="2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26321</xdr:rowOff>
    </xdr:from>
    <xdr:to>
      <xdr:col>10</xdr:col>
      <xdr:colOff>114300</xdr:colOff>
      <xdr:row>58</xdr:row>
      <xdr:rowOff>30980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70421"/>
          <a:ext cx="889000" cy="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145038</xdr:rowOff>
    </xdr:from>
    <xdr:to>
      <xdr:col>6</xdr:col>
      <xdr:colOff>38100</xdr:colOff>
      <xdr:row>58</xdr:row>
      <xdr:rowOff>75188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1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91715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72820</xdr:rowOff>
    </xdr:from>
    <xdr:to>
      <xdr:col>24</xdr:col>
      <xdr:colOff>114300</xdr:colOff>
      <xdr:row>58</xdr:row>
      <xdr:rowOff>2970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4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51247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2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90984</xdr:rowOff>
    </xdr:from>
    <xdr:to>
      <xdr:col>20</xdr:col>
      <xdr:colOff>38100</xdr:colOff>
      <xdr:row>58</xdr:row>
      <xdr:rowOff>21134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6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12261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5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117121</xdr:rowOff>
    </xdr:from>
    <xdr:to>
      <xdr:col>15</xdr:col>
      <xdr:colOff>101600</xdr:colOff>
      <xdr:row>58</xdr:row>
      <xdr:rowOff>47271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8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38398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82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146971</xdr:rowOff>
    </xdr:from>
    <xdr:to>
      <xdr:col>10</xdr:col>
      <xdr:colOff>165100</xdr:colOff>
      <xdr:row>58</xdr:row>
      <xdr:rowOff>77121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68248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1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151630</xdr:rowOff>
    </xdr:from>
    <xdr:to>
      <xdr:col>6</xdr:col>
      <xdr:colOff>38100</xdr:colOff>
      <xdr:row>58</xdr:row>
      <xdr:rowOff>81780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72907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1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107386</xdr:rowOff>
    </xdr:from>
    <xdr:to>
      <xdr:col>24</xdr:col>
      <xdr:colOff>63500</xdr:colOff>
      <xdr:row>78</xdr:row>
      <xdr:rowOff>7547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09036"/>
          <a:ext cx="838200" cy="7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62917</xdr:rowOff>
    </xdr:from>
    <xdr:to>
      <xdr:col>19</xdr:col>
      <xdr:colOff>177800</xdr:colOff>
      <xdr:row>78</xdr:row>
      <xdr:rowOff>7547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64567"/>
          <a:ext cx="889000" cy="11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62917</xdr:rowOff>
    </xdr:from>
    <xdr:to>
      <xdr:col>15</xdr:col>
      <xdr:colOff>50800</xdr:colOff>
      <xdr:row>78</xdr:row>
      <xdr:rowOff>4493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64567"/>
          <a:ext cx="889000" cy="11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4493</xdr:rowOff>
    </xdr:from>
    <xdr:to>
      <xdr:col>10</xdr:col>
      <xdr:colOff>114300</xdr:colOff>
      <xdr:row>78</xdr:row>
      <xdr:rowOff>8621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77593"/>
          <a:ext cx="889000" cy="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16151</xdr:rowOff>
    </xdr:from>
    <xdr:to>
      <xdr:col>6</xdr:col>
      <xdr:colOff>38100</xdr:colOff>
      <xdr:row>78</xdr:row>
      <xdr:rowOff>117751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8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108878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8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56586</xdr:rowOff>
    </xdr:from>
    <xdr:to>
      <xdr:col>24</xdr:col>
      <xdr:colOff>114300</xdr:colOff>
      <xdr:row>77</xdr:row>
      <xdr:rowOff>158186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5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79463</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128197</xdr:rowOff>
    </xdr:from>
    <xdr:to>
      <xdr:col>20</xdr:col>
      <xdr:colOff>38100</xdr:colOff>
      <xdr:row>78</xdr:row>
      <xdr:rowOff>58347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2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49474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12117</xdr:rowOff>
    </xdr:from>
    <xdr:to>
      <xdr:col>15</xdr:col>
      <xdr:colOff>101600</xdr:colOff>
      <xdr:row>77</xdr:row>
      <xdr:rowOff>113717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1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130244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98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125143</xdr:rowOff>
    </xdr:from>
    <xdr:to>
      <xdr:col>10</xdr:col>
      <xdr:colOff>165100</xdr:colOff>
      <xdr:row>78</xdr:row>
      <xdr:rowOff>55293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2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46420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1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129271</xdr:rowOff>
    </xdr:from>
    <xdr:to>
      <xdr:col>6</xdr:col>
      <xdr:colOff>38100</xdr:colOff>
      <xdr:row>78</xdr:row>
      <xdr:rowOff>59421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3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75948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10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76225</xdr:rowOff>
    </xdr:from>
    <xdr:to>
      <xdr:col>24</xdr:col>
      <xdr:colOff>63500</xdr:colOff>
      <xdr:row>96</xdr:row>
      <xdr:rowOff>111170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35425"/>
          <a:ext cx="838200" cy="3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132904</xdr:rowOff>
    </xdr:from>
    <xdr:to>
      <xdr:col>19</xdr:col>
      <xdr:colOff>177800</xdr:colOff>
      <xdr:row>96</xdr:row>
      <xdr:rowOff>111170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420654"/>
          <a:ext cx="889000" cy="14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132904</xdr:rowOff>
    </xdr:from>
    <xdr:to>
      <xdr:col>15</xdr:col>
      <xdr:colOff>50800</xdr:colOff>
      <xdr:row>96</xdr:row>
      <xdr:rowOff>165509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20654"/>
          <a:ext cx="889000" cy="20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165509</xdr:rowOff>
    </xdr:from>
    <xdr:to>
      <xdr:col>10</xdr:col>
      <xdr:colOff>114300</xdr:colOff>
      <xdr:row>97</xdr:row>
      <xdr:rowOff>14587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24709"/>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105953</xdr:rowOff>
    </xdr:from>
    <xdr:to>
      <xdr:col>6</xdr:col>
      <xdr:colOff>38100</xdr:colOff>
      <xdr:row>96</xdr:row>
      <xdr:rowOff>36103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52630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16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25425</xdr:rowOff>
    </xdr:from>
    <xdr:to>
      <xdr:col>24</xdr:col>
      <xdr:colOff>114300</xdr:colOff>
      <xdr:row>96</xdr:row>
      <xdr:rowOff>127025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3852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6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60370</xdr:rowOff>
    </xdr:from>
    <xdr:to>
      <xdr:col>20</xdr:col>
      <xdr:colOff>38100</xdr:colOff>
      <xdr:row>96</xdr:row>
      <xdr:rowOff>161970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153097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1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82104</xdr:rowOff>
    </xdr:from>
    <xdr:to>
      <xdr:col>15</xdr:col>
      <xdr:colOff>101600</xdr:colOff>
      <xdr:row>96</xdr:row>
      <xdr:rowOff>12254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3381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46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114709</xdr:rowOff>
    </xdr:from>
    <xdr:to>
      <xdr:col>10</xdr:col>
      <xdr:colOff>165100</xdr:colOff>
      <xdr:row>97</xdr:row>
      <xdr:rowOff>44859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7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35986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6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135237</xdr:rowOff>
    </xdr:from>
    <xdr:to>
      <xdr:col>6</xdr:col>
      <xdr:colOff>38100</xdr:colOff>
      <xdr:row>97</xdr:row>
      <xdr:rowOff>65387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56514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84806</xdr:rowOff>
    </xdr:from>
    <xdr:to>
      <xdr:col>55</xdr:col>
      <xdr:colOff>0</xdr:colOff>
      <xdr:row>35</xdr:row>
      <xdr:rowOff>167107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914106"/>
          <a:ext cx="838200" cy="25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167107</xdr:rowOff>
    </xdr:from>
    <xdr:to>
      <xdr:col>50</xdr:col>
      <xdr:colOff>114300</xdr:colOff>
      <xdr:row>36</xdr:row>
      <xdr:rowOff>51925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67857"/>
          <a:ext cx="889000" cy="5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92191</xdr:rowOff>
    </xdr:from>
    <xdr:to>
      <xdr:col>45</xdr:col>
      <xdr:colOff>177800</xdr:colOff>
      <xdr:row>36</xdr:row>
      <xdr:rowOff>51925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092941"/>
          <a:ext cx="889000" cy="13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92191</xdr:rowOff>
    </xdr:from>
    <xdr:to>
      <xdr:col>41</xdr:col>
      <xdr:colOff>50800</xdr:colOff>
      <xdr:row>36</xdr:row>
      <xdr:rowOff>163728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092941"/>
          <a:ext cx="889000" cy="24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50920</xdr:rowOff>
    </xdr:from>
    <xdr:to>
      <xdr:col>36</xdr:col>
      <xdr:colOff>165100</xdr:colOff>
      <xdr:row>37</xdr:row>
      <xdr:rowOff>152520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143647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34006</xdr:rowOff>
    </xdr:from>
    <xdr:to>
      <xdr:col>55</xdr:col>
      <xdr:colOff>50800</xdr:colOff>
      <xdr:row>34</xdr:row>
      <xdr:rowOff>135606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86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56883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1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116307</xdr:rowOff>
    </xdr:from>
    <xdr:to>
      <xdr:col>50</xdr:col>
      <xdr:colOff>165100</xdr:colOff>
      <xdr:row>36</xdr:row>
      <xdr:rowOff>46457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1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62984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892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1125</xdr:rowOff>
    </xdr:from>
    <xdr:to>
      <xdr:col>46</xdr:col>
      <xdr:colOff>38100</xdr:colOff>
      <xdr:row>36</xdr:row>
      <xdr:rowOff>102725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7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119252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4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41391</xdr:rowOff>
    </xdr:from>
    <xdr:to>
      <xdr:col>41</xdr:col>
      <xdr:colOff>101600</xdr:colOff>
      <xdr:row>35</xdr:row>
      <xdr:rowOff>142991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04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134118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13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112928</xdr:rowOff>
    </xdr:from>
    <xdr:to>
      <xdr:col>36</xdr:col>
      <xdr:colOff>165100</xdr:colOff>
      <xdr:row>37</xdr:row>
      <xdr:rowOff>43078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59605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6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27164</xdr:rowOff>
    </xdr:from>
    <xdr:to>
      <xdr:col>55</xdr:col>
      <xdr:colOff>0</xdr:colOff>
      <xdr:row>58</xdr:row>
      <xdr:rowOff>82520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71264"/>
          <a:ext cx="838200" cy="5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27297</xdr:rowOff>
    </xdr:from>
    <xdr:to>
      <xdr:col>50</xdr:col>
      <xdr:colOff>114300</xdr:colOff>
      <xdr:row>58</xdr:row>
      <xdr:rowOff>82520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71397"/>
          <a:ext cx="889000" cy="5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27297</xdr:rowOff>
    </xdr:from>
    <xdr:to>
      <xdr:col>45</xdr:col>
      <xdr:colOff>177800</xdr:colOff>
      <xdr:row>58</xdr:row>
      <xdr:rowOff>46009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71397"/>
          <a:ext cx="889000" cy="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46009</xdr:rowOff>
    </xdr:from>
    <xdr:to>
      <xdr:col>41</xdr:col>
      <xdr:colOff>50800</xdr:colOff>
      <xdr:row>58</xdr:row>
      <xdr:rowOff>142047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90109"/>
          <a:ext cx="889000" cy="9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20111</xdr:rowOff>
    </xdr:from>
    <xdr:to>
      <xdr:col>36</xdr:col>
      <xdr:colOff>165100</xdr:colOff>
      <xdr:row>58</xdr:row>
      <xdr:rowOff>121711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138238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3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147814</xdr:rowOff>
    </xdr:from>
    <xdr:to>
      <xdr:col>55</xdr:col>
      <xdr:colOff>50800</xdr:colOff>
      <xdr:row>58</xdr:row>
      <xdr:rowOff>77964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2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126241</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89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31720</xdr:rowOff>
    </xdr:from>
    <xdr:to>
      <xdr:col>50</xdr:col>
      <xdr:colOff>165100</xdr:colOff>
      <xdr:row>58</xdr:row>
      <xdr:rowOff>133320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7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124447</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68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147947</xdr:rowOff>
    </xdr:from>
    <xdr:to>
      <xdr:col>46</xdr:col>
      <xdr:colOff>38100</xdr:colOff>
      <xdr:row>58</xdr:row>
      <xdr:rowOff>78097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2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69224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13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166659</xdr:rowOff>
    </xdr:from>
    <xdr:to>
      <xdr:col>41</xdr:col>
      <xdr:colOff>101600</xdr:colOff>
      <xdr:row>58</xdr:row>
      <xdr:rowOff>96809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3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87936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3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91247</xdr:rowOff>
    </xdr:from>
    <xdr:to>
      <xdr:col>36</xdr:col>
      <xdr:colOff>165100</xdr:colOff>
      <xdr:row>59</xdr:row>
      <xdr:rowOff>21397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3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12524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2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93329</xdr:rowOff>
    </xdr:from>
    <xdr:to>
      <xdr:col>55</xdr:col>
      <xdr:colOff>0</xdr:colOff>
      <xdr:row>79</xdr:row>
      <xdr:rowOff>93483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637879"/>
          <a:ext cx="8382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90456</xdr:rowOff>
    </xdr:from>
    <xdr:to>
      <xdr:col>50</xdr:col>
      <xdr:colOff>114300</xdr:colOff>
      <xdr:row>79</xdr:row>
      <xdr:rowOff>93329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635006"/>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69814</xdr:rowOff>
    </xdr:from>
    <xdr:to>
      <xdr:col>45</xdr:col>
      <xdr:colOff>177800</xdr:colOff>
      <xdr:row>79</xdr:row>
      <xdr:rowOff>90456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614364"/>
          <a:ext cx="889000" cy="2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61376</xdr:rowOff>
    </xdr:from>
    <xdr:to>
      <xdr:col>41</xdr:col>
      <xdr:colOff>50800</xdr:colOff>
      <xdr:row>79</xdr:row>
      <xdr:rowOff>69814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605926"/>
          <a:ext cx="889000" cy="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693</xdr:rowOff>
    </xdr:from>
    <xdr:to>
      <xdr:col>36</xdr:col>
      <xdr:colOff>165100</xdr:colOff>
      <xdr:row>79</xdr:row>
      <xdr:rowOff>102293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118820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32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42683</xdr:rowOff>
    </xdr:from>
    <xdr:to>
      <xdr:col>55</xdr:col>
      <xdr:colOff>50800</xdr:colOff>
      <xdr:row>79</xdr:row>
      <xdr:rowOff>144283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8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129060</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5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42529</xdr:rowOff>
    </xdr:from>
    <xdr:to>
      <xdr:col>50</xdr:col>
      <xdr:colOff>165100</xdr:colOff>
      <xdr:row>79</xdr:row>
      <xdr:rowOff>144129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8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135256</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7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39656</xdr:rowOff>
    </xdr:from>
    <xdr:to>
      <xdr:col>46</xdr:col>
      <xdr:colOff>38100</xdr:colOff>
      <xdr:row>79</xdr:row>
      <xdr:rowOff>141256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132383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7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19014</xdr:rowOff>
    </xdr:from>
    <xdr:to>
      <xdr:col>41</xdr:col>
      <xdr:colOff>101600</xdr:colOff>
      <xdr:row>79</xdr:row>
      <xdr:rowOff>120614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111741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5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10576</xdr:rowOff>
    </xdr:from>
    <xdr:to>
      <xdr:col>36</xdr:col>
      <xdr:colOff>165100</xdr:colOff>
      <xdr:row>79</xdr:row>
      <xdr:rowOff>112176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5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103303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4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6767</xdr:rowOff>
    </xdr:from>
    <xdr:to>
      <xdr:col>55</xdr:col>
      <xdr:colOff>0</xdr:colOff>
      <xdr:row>98</xdr:row>
      <xdr:rowOff>87314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08867"/>
          <a:ext cx="838200" cy="8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12585</xdr:rowOff>
    </xdr:from>
    <xdr:to>
      <xdr:col>50</xdr:col>
      <xdr:colOff>114300</xdr:colOff>
      <xdr:row>98</xdr:row>
      <xdr:rowOff>87314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814685"/>
          <a:ext cx="889000" cy="7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12585</xdr:rowOff>
    </xdr:from>
    <xdr:to>
      <xdr:col>45</xdr:col>
      <xdr:colOff>177800</xdr:colOff>
      <xdr:row>98</xdr:row>
      <xdr:rowOff>60313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814685"/>
          <a:ext cx="889000" cy="4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60313</xdr:rowOff>
    </xdr:from>
    <xdr:to>
      <xdr:col>41</xdr:col>
      <xdr:colOff>50800</xdr:colOff>
      <xdr:row>99</xdr:row>
      <xdr:rowOff>32485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62413"/>
          <a:ext cx="889000" cy="14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96811</xdr:rowOff>
    </xdr:from>
    <xdr:to>
      <xdr:col>36</xdr:col>
      <xdr:colOff>165100</xdr:colOff>
      <xdr:row>99</xdr:row>
      <xdr:rowOff>26961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9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43488</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127417</xdr:rowOff>
    </xdr:from>
    <xdr:to>
      <xdr:col>55</xdr:col>
      <xdr:colOff>50800</xdr:colOff>
      <xdr:row>98</xdr:row>
      <xdr:rowOff>57567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5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150294</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0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36514</xdr:rowOff>
    </xdr:from>
    <xdr:to>
      <xdr:col>50</xdr:col>
      <xdr:colOff>165100</xdr:colOff>
      <xdr:row>98</xdr:row>
      <xdr:rowOff>138114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3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154641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61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133235</xdr:rowOff>
    </xdr:from>
    <xdr:to>
      <xdr:col>46</xdr:col>
      <xdr:colOff>38100</xdr:colOff>
      <xdr:row>98</xdr:row>
      <xdr:rowOff>63385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79912</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53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9513</xdr:rowOff>
    </xdr:from>
    <xdr:to>
      <xdr:col>41</xdr:col>
      <xdr:colOff>101600</xdr:colOff>
      <xdr:row>98</xdr:row>
      <xdr:rowOff>111113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1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127640</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58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153135</xdr:rowOff>
    </xdr:from>
    <xdr:to>
      <xdr:col>36</xdr:col>
      <xdr:colOff>165100</xdr:colOff>
      <xdr:row>99</xdr:row>
      <xdr:rowOff>83285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5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74412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4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144156</xdr:rowOff>
    </xdr:from>
    <xdr:to>
      <xdr:col>67</xdr:col>
      <xdr:colOff>101600</xdr:colOff>
      <xdr:row>39</xdr:row>
      <xdr:rowOff>74306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90832</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3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162814</xdr:rowOff>
    </xdr:from>
    <xdr:to>
      <xdr:col>67</xdr:col>
      <xdr:colOff>101600</xdr:colOff>
      <xdr:row>59</xdr:row>
      <xdr:rowOff>92964</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109491</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882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151961</xdr:rowOff>
    </xdr:from>
    <xdr:to>
      <xdr:col>85</xdr:col>
      <xdr:colOff>127000</xdr:colOff>
      <xdr:row>77</xdr:row>
      <xdr:rowOff>169108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53611"/>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169108</xdr:rowOff>
    </xdr:from>
    <xdr:to>
      <xdr:col>81</xdr:col>
      <xdr:colOff>50800</xdr:colOff>
      <xdr:row>78</xdr:row>
      <xdr:rowOff>7677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70758"/>
          <a:ext cx="889000" cy="1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7677</xdr:rowOff>
    </xdr:from>
    <xdr:to>
      <xdr:col>76</xdr:col>
      <xdr:colOff>114300</xdr:colOff>
      <xdr:row>78</xdr:row>
      <xdr:rowOff>68266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80777"/>
          <a:ext cx="889000" cy="6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68193</xdr:rowOff>
    </xdr:from>
    <xdr:to>
      <xdr:col>71</xdr:col>
      <xdr:colOff>177800</xdr:colOff>
      <xdr:row>78</xdr:row>
      <xdr:rowOff>68266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441293"/>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124225</xdr:rowOff>
    </xdr:from>
    <xdr:to>
      <xdr:col>67</xdr:col>
      <xdr:colOff>101600</xdr:colOff>
      <xdr:row>78</xdr:row>
      <xdr:rowOff>54375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70902</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10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101161</xdr:rowOff>
    </xdr:from>
    <xdr:to>
      <xdr:col>85</xdr:col>
      <xdr:colOff>177800</xdr:colOff>
      <xdr:row>78</xdr:row>
      <xdr:rowOff>31311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79588</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8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118308</xdr:rowOff>
    </xdr:from>
    <xdr:to>
      <xdr:col>81</xdr:col>
      <xdr:colOff>101600</xdr:colOff>
      <xdr:row>78</xdr:row>
      <xdr:rowOff>48458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1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39585</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412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128327</xdr:rowOff>
    </xdr:from>
    <xdr:to>
      <xdr:col>76</xdr:col>
      <xdr:colOff>165100</xdr:colOff>
      <xdr:row>78</xdr:row>
      <xdr:rowOff>58477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2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49604</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42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17466</xdr:rowOff>
    </xdr:from>
    <xdr:to>
      <xdr:col>72</xdr:col>
      <xdr:colOff>38100</xdr:colOff>
      <xdr:row>78</xdr:row>
      <xdr:rowOff>119066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9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110193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17393</xdr:rowOff>
    </xdr:from>
    <xdr:to>
      <xdr:col>67</xdr:col>
      <xdr:colOff>101600</xdr:colOff>
      <xdr:row>78</xdr:row>
      <xdr:rowOff>118993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110120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8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71374</xdr:rowOff>
    </xdr:from>
    <xdr:to>
      <xdr:col>85</xdr:col>
      <xdr:colOff>127000</xdr:colOff>
      <xdr:row>97</xdr:row>
      <xdr:rowOff>165244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702024"/>
          <a:ext cx="838200" cy="9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165244</xdr:rowOff>
    </xdr:from>
    <xdr:to>
      <xdr:col>81</xdr:col>
      <xdr:colOff>50800</xdr:colOff>
      <xdr:row>98</xdr:row>
      <xdr:rowOff>47016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795894"/>
          <a:ext cx="889000" cy="5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47016</xdr:rowOff>
    </xdr:from>
    <xdr:to>
      <xdr:col>76</xdr:col>
      <xdr:colOff>114300</xdr:colOff>
      <xdr:row>98</xdr:row>
      <xdr:rowOff>99499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49116"/>
          <a:ext cx="889000" cy="5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99499</xdr:rowOff>
    </xdr:from>
    <xdr:to>
      <xdr:col>71</xdr:col>
      <xdr:colOff>177800</xdr:colOff>
      <xdr:row>98</xdr:row>
      <xdr:rowOff>130390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01599"/>
          <a:ext cx="889000" cy="3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98538</xdr:rowOff>
    </xdr:from>
    <xdr:to>
      <xdr:col>67</xdr:col>
      <xdr:colOff>101600</xdr:colOff>
      <xdr:row>99</xdr:row>
      <xdr:rowOff>28688</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19815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20574</xdr:rowOff>
    </xdr:from>
    <xdr:to>
      <xdr:col>85</xdr:col>
      <xdr:colOff>177800</xdr:colOff>
      <xdr:row>97</xdr:row>
      <xdr:rowOff>122174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6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43451</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50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114444</xdr:rowOff>
    </xdr:from>
    <xdr:to>
      <xdr:col>81</xdr:col>
      <xdr:colOff>101600</xdr:colOff>
      <xdr:row>98</xdr:row>
      <xdr:rowOff>44594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4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61121</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52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167666</xdr:rowOff>
    </xdr:from>
    <xdr:to>
      <xdr:col>76</xdr:col>
      <xdr:colOff>165100</xdr:colOff>
      <xdr:row>98</xdr:row>
      <xdr:rowOff>97816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9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88943</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8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48699</xdr:rowOff>
    </xdr:from>
    <xdr:to>
      <xdr:col>72</xdr:col>
      <xdr:colOff>38100</xdr:colOff>
      <xdr:row>98</xdr:row>
      <xdr:rowOff>150299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5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166826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6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79590</xdr:rowOff>
    </xdr:from>
    <xdr:to>
      <xdr:col>67</xdr:col>
      <xdr:colOff>101600</xdr:colOff>
      <xdr:row>99</xdr:row>
      <xdr:rowOff>9740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8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26267</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65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97472</xdr:rowOff>
    </xdr:from>
    <xdr:to>
      <xdr:col>98</xdr:col>
      <xdr:colOff>38100</xdr:colOff>
      <xdr:row>39</xdr:row>
      <xdr:rowOff>27622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44149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38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44716</xdr:rowOff>
    </xdr:from>
    <xdr:to>
      <xdr:col>98</xdr:col>
      <xdr:colOff>38100</xdr:colOff>
      <xdr:row>58</xdr:row>
      <xdr:rowOff>146316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162843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11761</xdr:rowOff>
    </xdr:from>
    <xdr:to>
      <xdr:col>116</xdr:col>
      <xdr:colOff>63500</xdr:colOff>
      <xdr:row>78</xdr:row>
      <xdr:rowOff>18962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384861"/>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9092</xdr:rowOff>
    </xdr:from>
    <xdr:to>
      <xdr:col>111</xdr:col>
      <xdr:colOff>177800</xdr:colOff>
      <xdr:row>78</xdr:row>
      <xdr:rowOff>11761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382192"/>
          <a:ext cx="889000" cy="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3645</xdr:rowOff>
    </xdr:from>
    <xdr:to>
      <xdr:col>107</xdr:col>
      <xdr:colOff>50800</xdr:colOff>
      <xdr:row>78</xdr:row>
      <xdr:rowOff>9092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376745"/>
          <a:ext cx="889000" cy="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1553</xdr:rowOff>
    </xdr:from>
    <xdr:to>
      <xdr:col>102</xdr:col>
      <xdr:colOff>114300</xdr:colOff>
      <xdr:row>78</xdr:row>
      <xdr:rowOff>3645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374653"/>
          <a:ext cx="889000" cy="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30657</xdr:rowOff>
    </xdr:from>
    <xdr:to>
      <xdr:col>98</xdr:col>
      <xdr:colOff>38100</xdr:colOff>
      <xdr:row>77</xdr:row>
      <xdr:rowOff>132257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148784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0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139612</xdr:rowOff>
    </xdr:from>
    <xdr:to>
      <xdr:col>116</xdr:col>
      <xdr:colOff>114300</xdr:colOff>
      <xdr:row>78</xdr:row>
      <xdr:rowOff>69762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3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54539</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5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132411</xdr:rowOff>
    </xdr:from>
    <xdr:to>
      <xdr:col>112</xdr:col>
      <xdr:colOff>38100</xdr:colOff>
      <xdr:row>78</xdr:row>
      <xdr:rowOff>62561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3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53688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42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129742</xdr:rowOff>
    </xdr:from>
    <xdr:to>
      <xdr:col>107</xdr:col>
      <xdr:colOff>101600</xdr:colOff>
      <xdr:row>78</xdr:row>
      <xdr:rowOff>59892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33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51019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42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124295</xdr:rowOff>
    </xdr:from>
    <xdr:to>
      <xdr:col>102</xdr:col>
      <xdr:colOff>165100</xdr:colOff>
      <xdr:row>78</xdr:row>
      <xdr:rowOff>54445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3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45572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41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122203</xdr:rowOff>
    </xdr:from>
    <xdr:to>
      <xdr:col>98</xdr:col>
      <xdr:colOff>38100</xdr:colOff>
      <xdr:row>78</xdr:row>
      <xdr:rowOff>52353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32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43480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41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人件費は減少、物件費は増加となっているものの類似団体平均は下回る状況が続いている。人件費については退職者が多かったこと、物件費については物価高騰に伴う燃料費、委託料等の増加が考えられる。</a:t>
          </a:r>
        </a:p>
        <a:p>
          <a:r>
            <a:rPr kumimoji="1" lang="ja-JP" altLang="en-US" sz="1300">
              <a:latin typeface="ＭＳ Ｐゴシック" panose="020B0600070205080204" pitchFamily="50" charset="-128"/>
              <a:ea typeface="ＭＳ Ｐゴシック" panose="020B0600070205080204" pitchFamily="50" charset="-128"/>
            </a:rPr>
            <a:t>維持補修費については、増加となり、類似団体平均は上回る状況となった。増加となったのは、除雪費用の増加によるものと考えられる。</a:t>
          </a:r>
        </a:p>
        <a:p>
          <a:r>
            <a:rPr kumimoji="1" lang="ja-JP" altLang="en-US" sz="1300">
              <a:latin typeface="ＭＳ Ｐゴシック" panose="020B0600070205080204" pitchFamily="50" charset="-128"/>
              <a:ea typeface="ＭＳ Ｐゴシック" panose="020B0600070205080204" pitchFamily="50" charset="-128"/>
            </a:rPr>
            <a:t>補助費等については、大幅な増加となり、類似団体平均は上回る状況が続いている。増加となったのは、一般廃棄物最終処分場建設に伴う一部事務組合への負担金の増加によるものと考えられる。</a:t>
          </a:r>
        </a:p>
        <a:p>
          <a:r>
            <a:rPr kumimoji="1" lang="ja-JP" altLang="en-US" sz="1300">
              <a:latin typeface="ＭＳ Ｐゴシック" panose="020B0600070205080204" pitchFamily="50" charset="-128"/>
              <a:ea typeface="ＭＳ Ｐゴシック" panose="020B0600070205080204" pitchFamily="50" charset="-128"/>
            </a:rPr>
            <a:t>扶助費については、増加となり、類似団体平均は下回る状況が続いている。増加となったのは、 低所得世帯等支援臨時給付金によるものと考えられる。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普通建設事業費については、新規整備は減少、更新整備は増加し、類似団体平均は下回る状況となった。更新整備の増加は、町営住宅等長寿命化工事、町道整備工事によるものと考えられる。</a:t>
          </a:r>
        </a:p>
        <a:p>
          <a:r>
            <a:rPr kumimoji="1" lang="ja-JP" altLang="en-US" sz="1300">
              <a:latin typeface="ＭＳ Ｐゴシック" panose="020B0600070205080204" pitchFamily="50" charset="-128"/>
              <a:ea typeface="ＭＳ Ｐゴシック" panose="020B0600070205080204" pitchFamily="50" charset="-128"/>
            </a:rPr>
            <a:t>公債費については、増加となったが、類似団体平均は下回る状況が続いている。今後は一般廃棄物最終処分場建設などの大型事業に対する償還が控えていることから、数値の大幅な増加が考えられる。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4,367
4,295
397.72
7,235,811
7,008,831
226,980
2,898,448
6,140,299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28829</xdr:rowOff>
    </xdr:from>
    <xdr:to>
      <xdr:col>24</xdr:col>
      <xdr:colOff>63500</xdr:colOff>
      <xdr:row>38</xdr:row>
      <xdr:rowOff>37859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43929"/>
          <a:ext cx="8382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37859</xdr:rowOff>
    </xdr:from>
    <xdr:to>
      <xdr:col>19</xdr:col>
      <xdr:colOff>177800</xdr:colOff>
      <xdr:row>38</xdr:row>
      <xdr:rowOff>48679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52959"/>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45898</xdr:rowOff>
    </xdr:from>
    <xdr:to>
      <xdr:col>15</xdr:col>
      <xdr:colOff>50800</xdr:colOff>
      <xdr:row>38</xdr:row>
      <xdr:rowOff>48679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560998"/>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43021</xdr:rowOff>
    </xdr:from>
    <xdr:to>
      <xdr:col>10</xdr:col>
      <xdr:colOff>114300</xdr:colOff>
      <xdr:row>38</xdr:row>
      <xdr:rowOff>45898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58121"/>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135191</xdr:rowOff>
    </xdr:from>
    <xdr:to>
      <xdr:col>6</xdr:col>
      <xdr:colOff>38100</xdr:colOff>
      <xdr:row>38</xdr:row>
      <xdr:rowOff>65342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81868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2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149479</xdr:rowOff>
    </xdr:from>
    <xdr:to>
      <xdr:col>24</xdr:col>
      <xdr:colOff>114300</xdr:colOff>
      <xdr:row>38</xdr:row>
      <xdr:rowOff>79629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64406</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158509</xdr:rowOff>
    </xdr:from>
    <xdr:to>
      <xdr:col>20</xdr:col>
      <xdr:colOff>38100</xdr:colOff>
      <xdr:row>38</xdr:row>
      <xdr:rowOff>88658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5021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79786</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59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169329</xdr:rowOff>
    </xdr:from>
    <xdr:to>
      <xdr:col>15</xdr:col>
      <xdr:colOff>101600</xdr:colOff>
      <xdr:row>38</xdr:row>
      <xdr:rowOff>99479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51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90606</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60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166548</xdr:rowOff>
    </xdr:from>
    <xdr:to>
      <xdr:col>10</xdr:col>
      <xdr:colOff>165100</xdr:colOff>
      <xdr:row>38</xdr:row>
      <xdr:rowOff>96698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5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87825</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6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163671</xdr:rowOff>
    </xdr:from>
    <xdr:to>
      <xdr:col>6</xdr:col>
      <xdr:colOff>38100</xdr:colOff>
      <xdr:row>38</xdr:row>
      <xdr:rowOff>93821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50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84948</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60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87511</xdr:rowOff>
    </xdr:from>
    <xdr:to>
      <xdr:col>24</xdr:col>
      <xdr:colOff>63500</xdr:colOff>
      <xdr:row>56</xdr:row>
      <xdr:rowOff>124408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688711"/>
          <a:ext cx="838200" cy="3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124408</xdr:rowOff>
    </xdr:from>
    <xdr:to>
      <xdr:col>19</xdr:col>
      <xdr:colOff>177800</xdr:colOff>
      <xdr:row>56</xdr:row>
      <xdr:rowOff>140789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725608"/>
          <a:ext cx="889000" cy="1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140789</xdr:rowOff>
    </xdr:from>
    <xdr:to>
      <xdr:col>15</xdr:col>
      <xdr:colOff>50800</xdr:colOff>
      <xdr:row>56</xdr:row>
      <xdr:rowOff>156428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741989"/>
          <a:ext cx="889000" cy="1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156428</xdr:rowOff>
    </xdr:from>
    <xdr:to>
      <xdr:col>10</xdr:col>
      <xdr:colOff>114300</xdr:colOff>
      <xdr:row>57</xdr:row>
      <xdr:rowOff>65993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57628"/>
          <a:ext cx="889000" cy="8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35234</xdr:rowOff>
    </xdr:from>
    <xdr:to>
      <xdr:col>6</xdr:col>
      <xdr:colOff>38100</xdr:colOff>
      <xdr:row>57</xdr:row>
      <xdr:rowOff>136834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80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127961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90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36711</xdr:rowOff>
    </xdr:from>
    <xdr:to>
      <xdr:col>24</xdr:col>
      <xdr:colOff>114300</xdr:colOff>
      <xdr:row>56</xdr:row>
      <xdr:rowOff>138311</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63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59588</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48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73608</xdr:rowOff>
    </xdr:from>
    <xdr:to>
      <xdr:col>20</xdr:col>
      <xdr:colOff>38100</xdr:colOff>
      <xdr:row>57</xdr:row>
      <xdr:rowOff>3758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67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20285</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450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89989</xdr:rowOff>
    </xdr:from>
    <xdr:to>
      <xdr:col>15</xdr:col>
      <xdr:colOff>101600</xdr:colOff>
      <xdr:row>57</xdr:row>
      <xdr:rowOff>20139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69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36666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46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105628</xdr:rowOff>
    </xdr:from>
    <xdr:to>
      <xdr:col>10</xdr:col>
      <xdr:colOff>165100</xdr:colOff>
      <xdr:row>57</xdr:row>
      <xdr:rowOff>35778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0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26905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79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15193</xdr:rowOff>
    </xdr:from>
    <xdr:to>
      <xdr:col>6</xdr:col>
      <xdr:colOff>38100</xdr:colOff>
      <xdr:row>57</xdr:row>
      <xdr:rowOff>116793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133320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5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120759</xdr:rowOff>
    </xdr:from>
    <xdr:to>
      <xdr:col>24</xdr:col>
      <xdr:colOff>63500</xdr:colOff>
      <xdr:row>77</xdr:row>
      <xdr:rowOff>124182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3322409"/>
          <a:ext cx="838200" cy="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101572</xdr:rowOff>
    </xdr:from>
    <xdr:to>
      <xdr:col>19</xdr:col>
      <xdr:colOff>177800</xdr:colOff>
      <xdr:row>77</xdr:row>
      <xdr:rowOff>120759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303222"/>
          <a:ext cx="889000" cy="1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101572</xdr:rowOff>
    </xdr:from>
    <xdr:to>
      <xdr:col>15</xdr:col>
      <xdr:colOff>50800</xdr:colOff>
      <xdr:row>77</xdr:row>
      <xdr:rowOff>151279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303222"/>
          <a:ext cx="889000" cy="4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151279</xdr:rowOff>
    </xdr:from>
    <xdr:to>
      <xdr:col>10</xdr:col>
      <xdr:colOff>114300</xdr:colOff>
      <xdr:row>77</xdr:row>
      <xdr:rowOff>159694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352929"/>
          <a:ext cx="889000" cy="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140591</xdr:rowOff>
    </xdr:from>
    <xdr:to>
      <xdr:col>6</xdr:col>
      <xdr:colOff>38100</xdr:colOff>
      <xdr:row>77</xdr:row>
      <xdr:rowOff>70741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7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87269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94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73382</xdr:rowOff>
    </xdr:from>
    <xdr:to>
      <xdr:col>24</xdr:col>
      <xdr:colOff>114300</xdr:colOff>
      <xdr:row>78</xdr:row>
      <xdr:rowOff>3532</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27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159759</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18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69959</xdr:rowOff>
    </xdr:from>
    <xdr:to>
      <xdr:col>20</xdr:col>
      <xdr:colOff>38100</xdr:colOff>
      <xdr:row>78</xdr:row>
      <xdr:rowOff>109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27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162686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36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50772</xdr:rowOff>
    </xdr:from>
    <xdr:to>
      <xdr:col>15</xdr:col>
      <xdr:colOff>101600</xdr:colOff>
      <xdr:row>77</xdr:row>
      <xdr:rowOff>152372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25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143499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34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100479</xdr:rowOff>
    </xdr:from>
    <xdr:to>
      <xdr:col>10</xdr:col>
      <xdr:colOff>165100</xdr:colOff>
      <xdr:row>78</xdr:row>
      <xdr:rowOff>30629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3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21756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39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108894</xdr:rowOff>
    </xdr:from>
    <xdr:to>
      <xdr:col>6</xdr:col>
      <xdr:colOff>38100</xdr:colOff>
      <xdr:row>78</xdr:row>
      <xdr:rowOff>39044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31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30171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40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130319</xdr:rowOff>
    </xdr:from>
    <xdr:to>
      <xdr:col>24</xdr:col>
      <xdr:colOff>63500</xdr:colOff>
      <xdr:row>97</xdr:row>
      <xdr:rowOff>9497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418069"/>
          <a:ext cx="838200" cy="22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9497</xdr:rowOff>
    </xdr:from>
    <xdr:to>
      <xdr:col>19</xdr:col>
      <xdr:colOff>177800</xdr:colOff>
      <xdr:row>97</xdr:row>
      <xdr:rowOff>39698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40147"/>
          <a:ext cx="889000" cy="3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39698</xdr:rowOff>
    </xdr:from>
    <xdr:to>
      <xdr:col>15</xdr:col>
      <xdr:colOff>50800</xdr:colOff>
      <xdr:row>97</xdr:row>
      <xdr:rowOff>90629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70348"/>
          <a:ext cx="889000" cy="5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90629</xdr:rowOff>
    </xdr:from>
    <xdr:to>
      <xdr:col>10</xdr:col>
      <xdr:colOff>114300</xdr:colOff>
      <xdr:row>97</xdr:row>
      <xdr:rowOff>91359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21279"/>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169032</xdr:rowOff>
    </xdr:from>
    <xdr:to>
      <xdr:col>6</xdr:col>
      <xdr:colOff>38100</xdr:colOff>
      <xdr:row>98</xdr:row>
      <xdr:rowOff>99182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90309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89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79519</xdr:rowOff>
    </xdr:from>
    <xdr:to>
      <xdr:col>24</xdr:col>
      <xdr:colOff>114300</xdr:colOff>
      <xdr:row>96</xdr:row>
      <xdr:rowOff>9669</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36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102396</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21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130147</xdr:rowOff>
    </xdr:from>
    <xdr:to>
      <xdr:col>20</xdr:col>
      <xdr:colOff>38100</xdr:colOff>
      <xdr:row>97</xdr:row>
      <xdr:rowOff>60297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8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76824</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36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160348</xdr:rowOff>
    </xdr:from>
    <xdr:to>
      <xdr:col>15</xdr:col>
      <xdr:colOff>101600</xdr:colOff>
      <xdr:row>97</xdr:row>
      <xdr:rowOff>90498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1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107025</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394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39829</xdr:rowOff>
    </xdr:from>
    <xdr:to>
      <xdr:col>10</xdr:col>
      <xdr:colOff>165100</xdr:colOff>
      <xdr:row>97</xdr:row>
      <xdr:rowOff>141429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7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157956</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44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40559</xdr:rowOff>
    </xdr:from>
    <xdr:to>
      <xdr:col>6</xdr:col>
      <xdr:colOff>38100</xdr:colOff>
      <xdr:row>97</xdr:row>
      <xdr:rowOff>142159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7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158686</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44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164338</xdr:rowOff>
    </xdr:from>
    <xdr:to>
      <xdr:col>36</xdr:col>
      <xdr:colOff>165100</xdr:colOff>
      <xdr:row>39</xdr:row>
      <xdr:rowOff>94488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111015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54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7896</xdr:rowOff>
    </xdr:from>
    <xdr:to>
      <xdr:col>55</xdr:col>
      <xdr:colOff>0</xdr:colOff>
      <xdr:row>58</xdr:row>
      <xdr:rowOff>12659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951996"/>
          <a:ext cx="8382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4938</xdr:rowOff>
    </xdr:from>
    <xdr:to>
      <xdr:col>50</xdr:col>
      <xdr:colOff>114300</xdr:colOff>
      <xdr:row>58</xdr:row>
      <xdr:rowOff>7896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949038"/>
          <a:ext cx="889000" cy="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4938</xdr:rowOff>
    </xdr:from>
    <xdr:to>
      <xdr:col>45</xdr:col>
      <xdr:colOff>177800</xdr:colOff>
      <xdr:row>58</xdr:row>
      <xdr:rowOff>14157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49038"/>
          <a:ext cx="889000" cy="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14157</xdr:rowOff>
    </xdr:from>
    <xdr:to>
      <xdr:col>41</xdr:col>
      <xdr:colOff>50800</xdr:colOff>
      <xdr:row>58</xdr:row>
      <xdr:rowOff>16059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58257"/>
          <a:ext cx="88900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85797</xdr:rowOff>
    </xdr:from>
    <xdr:to>
      <xdr:col>36</xdr:col>
      <xdr:colOff>165100</xdr:colOff>
      <xdr:row>58</xdr:row>
      <xdr:rowOff>15947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32474</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3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133309</xdr:rowOff>
    </xdr:from>
    <xdr:to>
      <xdr:col>55</xdr:col>
      <xdr:colOff>50800</xdr:colOff>
      <xdr:row>58</xdr:row>
      <xdr:rowOff>63459</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0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48236</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82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128546</xdr:rowOff>
    </xdr:from>
    <xdr:to>
      <xdr:col>50</xdr:col>
      <xdr:colOff>165100</xdr:colOff>
      <xdr:row>58</xdr:row>
      <xdr:rowOff>58696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0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49823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125588</xdr:rowOff>
    </xdr:from>
    <xdr:to>
      <xdr:col>46</xdr:col>
      <xdr:colOff>38100</xdr:colOff>
      <xdr:row>58</xdr:row>
      <xdr:rowOff>55738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46865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9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134807</xdr:rowOff>
    </xdr:from>
    <xdr:to>
      <xdr:col>41</xdr:col>
      <xdr:colOff>101600</xdr:colOff>
      <xdr:row>58</xdr:row>
      <xdr:rowOff>64957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56084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136709</xdr:rowOff>
    </xdr:from>
    <xdr:to>
      <xdr:col>36</xdr:col>
      <xdr:colOff>165100</xdr:colOff>
      <xdr:row>58</xdr:row>
      <xdr:rowOff>66859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57986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0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101642</xdr:rowOff>
    </xdr:from>
    <xdr:to>
      <xdr:col>55</xdr:col>
      <xdr:colOff>0</xdr:colOff>
      <xdr:row>77</xdr:row>
      <xdr:rowOff>126533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303292"/>
          <a:ext cx="838200" cy="2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126533</xdr:rowOff>
    </xdr:from>
    <xdr:to>
      <xdr:col>50</xdr:col>
      <xdr:colOff>114300</xdr:colOff>
      <xdr:row>78</xdr:row>
      <xdr:rowOff>44024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328183"/>
          <a:ext cx="889000" cy="8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21628</xdr:rowOff>
    </xdr:from>
    <xdr:to>
      <xdr:col>45</xdr:col>
      <xdr:colOff>177800</xdr:colOff>
      <xdr:row>78</xdr:row>
      <xdr:rowOff>44024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394728"/>
          <a:ext cx="889000" cy="2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21628</xdr:rowOff>
    </xdr:from>
    <xdr:to>
      <xdr:col>41</xdr:col>
      <xdr:colOff>50800</xdr:colOff>
      <xdr:row>78</xdr:row>
      <xdr:rowOff>115453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394728"/>
          <a:ext cx="889000" cy="9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58200</xdr:rowOff>
    </xdr:from>
    <xdr:to>
      <xdr:col>36</xdr:col>
      <xdr:colOff>165100</xdr:colOff>
      <xdr:row>78</xdr:row>
      <xdr:rowOff>159800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3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4877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20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50842</xdr:rowOff>
    </xdr:from>
    <xdr:to>
      <xdr:col>55</xdr:col>
      <xdr:colOff>50800</xdr:colOff>
      <xdr:row>77</xdr:row>
      <xdr:rowOff>152442</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25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73719</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10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75733</xdr:rowOff>
    </xdr:from>
    <xdr:to>
      <xdr:col>50</xdr:col>
      <xdr:colOff>165100</xdr:colOff>
      <xdr:row>78</xdr:row>
      <xdr:rowOff>5883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27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168460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37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164674</xdr:rowOff>
    </xdr:from>
    <xdr:to>
      <xdr:col>46</xdr:col>
      <xdr:colOff>38100</xdr:colOff>
      <xdr:row>78</xdr:row>
      <xdr:rowOff>94824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6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85951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5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142278</xdr:rowOff>
    </xdr:from>
    <xdr:to>
      <xdr:col>41</xdr:col>
      <xdr:colOff>101600</xdr:colOff>
      <xdr:row>78</xdr:row>
      <xdr:rowOff>72428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63555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43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64653</xdr:rowOff>
    </xdr:from>
    <xdr:to>
      <xdr:col>36</xdr:col>
      <xdr:colOff>165100</xdr:colOff>
      <xdr:row>78</xdr:row>
      <xdr:rowOff>166253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3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157380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84843</xdr:rowOff>
    </xdr:from>
    <xdr:to>
      <xdr:col>55</xdr:col>
      <xdr:colOff>0</xdr:colOff>
      <xdr:row>98</xdr:row>
      <xdr:rowOff>120977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15493"/>
          <a:ext cx="838200" cy="20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119844</xdr:rowOff>
    </xdr:from>
    <xdr:to>
      <xdr:col>50</xdr:col>
      <xdr:colOff>114300</xdr:colOff>
      <xdr:row>98</xdr:row>
      <xdr:rowOff>120977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921944"/>
          <a:ext cx="889000" cy="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53907</xdr:rowOff>
    </xdr:from>
    <xdr:to>
      <xdr:col>45</xdr:col>
      <xdr:colOff>177800</xdr:colOff>
      <xdr:row>98</xdr:row>
      <xdr:rowOff>119844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856007"/>
          <a:ext cx="889000" cy="6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53907</xdr:rowOff>
    </xdr:from>
    <xdr:to>
      <xdr:col>41</xdr:col>
      <xdr:colOff>50800</xdr:colOff>
      <xdr:row>98</xdr:row>
      <xdr:rowOff>146791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56007"/>
          <a:ext cx="889000" cy="9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59080</xdr:rowOff>
    </xdr:from>
    <xdr:to>
      <xdr:col>36</xdr:col>
      <xdr:colOff>165100</xdr:colOff>
      <xdr:row>98</xdr:row>
      <xdr:rowOff>160680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86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5757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6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34043</xdr:rowOff>
    </xdr:from>
    <xdr:to>
      <xdr:col>55</xdr:col>
      <xdr:colOff>50800</xdr:colOff>
      <xdr:row>97</xdr:row>
      <xdr:rowOff>135643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6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56920</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1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70177</xdr:rowOff>
    </xdr:from>
    <xdr:to>
      <xdr:col>50</xdr:col>
      <xdr:colOff>165100</xdr:colOff>
      <xdr:row>99</xdr:row>
      <xdr:rowOff>327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162904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96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69044</xdr:rowOff>
    </xdr:from>
    <xdr:to>
      <xdr:col>46</xdr:col>
      <xdr:colOff>38100</xdr:colOff>
      <xdr:row>98</xdr:row>
      <xdr:rowOff>170644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161771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96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3107</xdr:rowOff>
    </xdr:from>
    <xdr:to>
      <xdr:col>41</xdr:col>
      <xdr:colOff>101600</xdr:colOff>
      <xdr:row>98</xdr:row>
      <xdr:rowOff>104707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0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95834</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89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95991</xdr:rowOff>
    </xdr:from>
    <xdr:to>
      <xdr:col>36</xdr:col>
      <xdr:colOff>165100</xdr:colOff>
      <xdr:row>99</xdr:row>
      <xdr:rowOff>26141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9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17268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99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32893</xdr:rowOff>
    </xdr:from>
    <xdr:to>
      <xdr:col>85</xdr:col>
      <xdr:colOff>127000</xdr:colOff>
      <xdr:row>37</xdr:row>
      <xdr:rowOff>47282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376543"/>
          <a:ext cx="838200" cy="1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32893</xdr:rowOff>
    </xdr:from>
    <xdr:to>
      <xdr:col>81</xdr:col>
      <xdr:colOff>50800</xdr:colOff>
      <xdr:row>37</xdr:row>
      <xdr:rowOff>42934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376543"/>
          <a:ext cx="889000" cy="1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963</xdr:rowOff>
    </xdr:from>
    <xdr:to>
      <xdr:col>76</xdr:col>
      <xdr:colOff>114300</xdr:colOff>
      <xdr:row>37</xdr:row>
      <xdr:rowOff>42934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344613"/>
          <a:ext cx="889000" cy="4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963</xdr:rowOff>
    </xdr:from>
    <xdr:to>
      <xdr:col>71</xdr:col>
      <xdr:colOff>177800</xdr:colOff>
      <xdr:row>37</xdr:row>
      <xdr:rowOff>28866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344613"/>
          <a:ext cx="889000" cy="2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51446</xdr:rowOff>
    </xdr:from>
    <xdr:to>
      <xdr:col>67</xdr:col>
      <xdr:colOff>101600</xdr:colOff>
      <xdr:row>37</xdr:row>
      <xdr:rowOff>153046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144173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8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167932</xdr:rowOff>
    </xdr:from>
    <xdr:to>
      <xdr:col>85</xdr:col>
      <xdr:colOff>177800</xdr:colOff>
      <xdr:row>37</xdr:row>
      <xdr:rowOff>98082</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4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146359</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1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153543</xdr:rowOff>
    </xdr:from>
    <xdr:to>
      <xdr:col>81</xdr:col>
      <xdr:colOff>101600</xdr:colOff>
      <xdr:row>37</xdr:row>
      <xdr:rowOff>83693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2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100220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0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163584</xdr:rowOff>
    </xdr:from>
    <xdr:to>
      <xdr:col>76</xdr:col>
      <xdr:colOff>165100</xdr:colOff>
      <xdr:row>37</xdr:row>
      <xdr:rowOff>93734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3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110261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1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121613</xdr:rowOff>
    </xdr:from>
    <xdr:to>
      <xdr:col>72</xdr:col>
      <xdr:colOff>38100</xdr:colOff>
      <xdr:row>37</xdr:row>
      <xdr:rowOff>51763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9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42890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8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149516</xdr:rowOff>
    </xdr:from>
    <xdr:to>
      <xdr:col>67</xdr:col>
      <xdr:colOff>101600</xdr:colOff>
      <xdr:row>37</xdr:row>
      <xdr:rowOff>79666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2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96193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9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91176</xdr:rowOff>
    </xdr:from>
    <xdr:to>
      <xdr:col>85</xdr:col>
      <xdr:colOff>127000</xdr:colOff>
      <xdr:row>57</xdr:row>
      <xdr:rowOff>98693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863826"/>
          <a:ext cx="838200" cy="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131931</xdr:rowOff>
    </xdr:from>
    <xdr:to>
      <xdr:col>81</xdr:col>
      <xdr:colOff>50800</xdr:colOff>
      <xdr:row>57</xdr:row>
      <xdr:rowOff>91176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733131"/>
          <a:ext cx="889000" cy="13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131931</xdr:rowOff>
    </xdr:from>
    <xdr:to>
      <xdr:col>76</xdr:col>
      <xdr:colOff>114300</xdr:colOff>
      <xdr:row>57</xdr:row>
      <xdr:rowOff>36306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733131"/>
          <a:ext cx="889000" cy="7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36306</xdr:rowOff>
    </xdr:from>
    <xdr:to>
      <xdr:col>71</xdr:col>
      <xdr:colOff>177800</xdr:colOff>
      <xdr:row>57</xdr:row>
      <xdr:rowOff>154420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08956"/>
          <a:ext cx="889000" cy="11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147281</xdr:rowOff>
    </xdr:from>
    <xdr:to>
      <xdr:col>67</xdr:col>
      <xdr:colOff>101600</xdr:colOff>
      <xdr:row>58</xdr:row>
      <xdr:rowOff>77431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68558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100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47893</xdr:rowOff>
    </xdr:from>
    <xdr:to>
      <xdr:col>85</xdr:col>
      <xdr:colOff>177800</xdr:colOff>
      <xdr:row>57</xdr:row>
      <xdr:rowOff>149493</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26320</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98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40376</xdr:rowOff>
    </xdr:from>
    <xdr:to>
      <xdr:col>81</xdr:col>
      <xdr:colOff>101600</xdr:colOff>
      <xdr:row>57</xdr:row>
      <xdr:rowOff>141976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1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158503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58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81131</xdr:rowOff>
    </xdr:from>
    <xdr:to>
      <xdr:col>76</xdr:col>
      <xdr:colOff>165100</xdr:colOff>
      <xdr:row>57</xdr:row>
      <xdr:rowOff>11281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68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27808</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45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156956</xdr:rowOff>
    </xdr:from>
    <xdr:to>
      <xdr:col>72</xdr:col>
      <xdr:colOff>38100</xdr:colOff>
      <xdr:row>57</xdr:row>
      <xdr:rowOff>87106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5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103633</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5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103620</xdr:rowOff>
    </xdr:from>
    <xdr:to>
      <xdr:col>67</xdr:col>
      <xdr:colOff>101600</xdr:colOff>
      <xdr:row>58</xdr:row>
      <xdr:rowOff>33770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7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50297</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651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144156</xdr:rowOff>
    </xdr:from>
    <xdr:to>
      <xdr:col>67</xdr:col>
      <xdr:colOff>101600</xdr:colOff>
      <xdr:row>79</xdr:row>
      <xdr:rowOff>74306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1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90833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9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151961</xdr:rowOff>
    </xdr:from>
    <xdr:to>
      <xdr:col>85</xdr:col>
      <xdr:colOff>127000</xdr:colOff>
      <xdr:row>97</xdr:row>
      <xdr:rowOff>169108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782611"/>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169108</xdr:rowOff>
    </xdr:from>
    <xdr:to>
      <xdr:col>81</xdr:col>
      <xdr:colOff>50800</xdr:colOff>
      <xdr:row>98</xdr:row>
      <xdr:rowOff>7677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799758"/>
          <a:ext cx="889000" cy="1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7677</xdr:rowOff>
    </xdr:from>
    <xdr:to>
      <xdr:col>76</xdr:col>
      <xdr:colOff>114300</xdr:colOff>
      <xdr:row>98</xdr:row>
      <xdr:rowOff>68266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809777"/>
          <a:ext cx="889000" cy="6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68193</xdr:rowOff>
    </xdr:from>
    <xdr:to>
      <xdr:col>71</xdr:col>
      <xdr:colOff>177800</xdr:colOff>
      <xdr:row>98</xdr:row>
      <xdr:rowOff>68266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870293"/>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124192</xdr:rowOff>
    </xdr:from>
    <xdr:to>
      <xdr:col>67</xdr:col>
      <xdr:colOff>101600</xdr:colOff>
      <xdr:row>98</xdr:row>
      <xdr:rowOff>54342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70869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53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101161</xdr:rowOff>
    </xdr:from>
    <xdr:to>
      <xdr:col>85</xdr:col>
      <xdr:colOff>177800</xdr:colOff>
      <xdr:row>98</xdr:row>
      <xdr:rowOff>31311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3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79588</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71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118308</xdr:rowOff>
    </xdr:from>
    <xdr:to>
      <xdr:col>81</xdr:col>
      <xdr:colOff>101600</xdr:colOff>
      <xdr:row>98</xdr:row>
      <xdr:rowOff>48458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7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39585</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84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128327</xdr:rowOff>
    </xdr:from>
    <xdr:to>
      <xdr:col>76</xdr:col>
      <xdr:colOff>165100</xdr:colOff>
      <xdr:row>98</xdr:row>
      <xdr:rowOff>58477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75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49604</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85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17466</xdr:rowOff>
    </xdr:from>
    <xdr:to>
      <xdr:col>72</xdr:col>
      <xdr:colOff>38100</xdr:colOff>
      <xdr:row>98</xdr:row>
      <xdr:rowOff>119066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81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110193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91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17393</xdr:rowOff>
    </xdr:from>
    <xdr:to>
      <xdr:col>67</xdr:col>
      <xdr:colOff>101600</xdr:colOff>
      <xdr:row>98</xdr:row>
      <xdr:rowOff>118993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81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110120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91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18262</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1323300" y="6704812"/>
          <a:ext cx="838200" cy="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129252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64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153848</xdr:rowOff>
    </xdr:from>
    <xdr:to>
      <xdr:col>98</xdr:col>
      <xdr:colOff>38100</xdr:colOff>
      <xdr:row>39</xdr:row>
      <xdr:rowOff>83998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100525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138912</xdr:rowOff>
    </xdr:from>
    <xdr:to>
      <xdr:col>116</xdr:col>
      <xdr:colOff>114300</xdr:colOff>
      <xdr:row>39</xdr:row>
      <xdr:rowOff>69062</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5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98289</xdr:rowOff>
    </xdr:from>
    <xdr:ext cx="469744"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44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総務費については、増加となっており、類似団体平均は上回る状況となった。増加となったのは、ふるさと納税寄付額の増加による経費や基金積立金の増加によるものと考えられる。</a:t>
          </a:r>
        </a:p>
        <a:p>
          <a:r>
            <a:rPr kumimoji="1" lang="ja-JP" altLang="en-US" sz="1300">
              <a:latin typeface="ＭＳ Ｐゴシック" panose="020B0600070205080204" pitchFamily="50" charset="-128"/>
              <a:ea typeface="ＭＳ Ｐゴシック" panose="020B0600070205080204" pitchFamily="50" charset="-128"/>
            </a:rPr>
            <a:t>民生費については、ほぼ横ばいとなっており、類似団体平均は下回る状況が続いている。</a:t>
          </a:r>
        </a:p>
        <a:p>
          <a:r>
            <a:rPr kumimoji="1" lang="ja-JP" altLang="en-US" sz="1300">
              <a:latin typeface="ＭＳ Ｐゴシック" panose="020B0600070205080204" pitchFamily="50" charset="-128"/>
              <a:ea typeface="ＭＳ Ｐゴシック" panose="020B0600070205080204" pitchFamily="50" charset="-128"/>
            </a:rPr>
            <a:t>衛生費については、増加となっており、類似団体平均は上回る状況が続いている。増加となったのは、一般廃棄物最終処分場建設事業によるものと考えられる。</a:t>
          </a:r>
        </a:p>
        <a:p>
          <a:r>
            <a:rPr kumimoji="1" lang="ja-JP" altLang="en-US" sz="1300">
              <a:latin typeface="ＭＳ Ｐゴシック" panose="020B0600070205080204" pitchFamily="50" charset="-128"/>
              <a:ea typeface="ＭＳ Ｐゴシック" panose="020B0600070205080204" pitchFamily="50" charset="-128"/>
            </a:rPr>
            <a:t>商工費については、増加となっており、類似団体平均は上回る状況となった。増加となったのは、温泉設備更新工事によるものと考えられる。</a:t>
          </a:r>
        </a:p>
        <a:p>
          <a:r>
            <a:rPr kumimoji="1" lang="ja-JP" altLang="en-US" sz="1300">
              <a:latin typeface="ＭＳ Ｐゴシック" panose="020B0600070205080204" pitchFamily="50" charset="-128"/>
              <a:ea typeface="ＭＳ Ｐゴシック" panose="020B0600070205080204" pitchFamily="50" charset="-128"/>
            </a:rPr>
            <a:t>教育費については、減少となっており、類似団体平均は下回る状況となった。減少となったのは、給食センター改修工事などの工事費減少によるものと考えられる。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災害などの突発的な支出に対応するため、事業の精査や歳出経費の削減のほか、町税等の徴収強化により自主財源の確保を継続的に実施し、財政調整基金への積み立てを行ってきた。実質単年度収支はマイナス値から年々回復し、改善されている。</a:t>
          </a:r>
        </a:p>
        <a:p>
          <a:r>
            <a:rPr kumimoji="1" lang="ja-JP" altLang="en-US" sz="1400">
              <a:latin typeface="ＭＳ ゴシック" pitchFamily="49" charset="-128"/>
              <a:ea typeface="ＭＳ ゴシック" pitchFamily="49" charset="-128"/>
            </a:rPr>
            <a:t>　しかし、近年はマイナス値に近いており、今後の人口減少や交付税の減少などにより厳しい財政状況も予想されることから、引き続き自主財源の確保及び歳出の抑制に努める。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連結対象全ての会計で、実質赤字及び資金不足は生じていない。一般会計においては、</a:t>
          </a:r>
          <a:r>
            <a:rPr kumimoji="1" lang="en-US" altLang="ja-JP" sz="1400">
              <a:latin typeface="ＭＳ ゴシック" pitchFamily="49" charset="-128"/>
              <a:ea typeface="ＭＳ ゴシック" pitchFamily="49" charset="-128"/>
            </a:rPr>
            <a:t>4.93%</a:t>
          </a:r>
          <a:r>
            <a:rPr kumimoji="1" lang="ja-JP" altLang="en-US" sz="1400">
              <a:latin typeface="ＭＳ ゴシック" pitchFamily="49" charset="-128"/>
              <a:ea typeface="ＭＳ ゴシック" pitchFamily="49" charset="-128"/>
            </a:rPr>
            <a:t>の減少となっており、標準財政規模の増加及び前年度は国庫補助金の返還に伴い繰越金を多く見込んだことによるものと考えられる。</a:t>
          </a:r>
        </a:p>
        <a:p>
          <a:r>
            <a:rPr kumimoji="1" lang="ja-JP" altLang="en-US" sz="1400">
              <a:latin typeface="ＭＳ ゴシック" pitchFamily="49" charset="-128"/>
              <a:ea typeface="ＭＳ ゴシック" pitchFamily="49" charset="-128"/>
            </a:rPr>
            <a:t>　今後の人口減少や交付税の減少などにより厳しい財政状況が予想されることから、引き続き自主財源の確保及び歳出の抑制に努める。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は元利償還金、算入公債費等は増加となり、実質公債費比率の分子は若干の減少となった。元利償還金が増加となったのは、知床未来中学校建設や町道整備などの多額の借入額となっている起債の償還が開始されたこと、算入公債費等が増加となったのは、算入率の低い起債の償還が終了したことが考えられる。</a:t>
          </a:r>
        </a:p>
        <a:p>
          <a:r>
            <a:rPr kumimoji="1" lang="ja-JP" altLang="en-US" sz="1400">
              <a:latin typeface="ＭＳ ゴシック" pitchFamily="49" charset="-128"/>
              <a:ea typeface="ＭＳ ゴシック" pitchFamily="49" charset="-128"/>
            </a:rPr>
            <a:t>　今後も公共施設等総合管理計画に基づく公共施設等の改修及び新設に伴う起債の借り入れが控えていることから、元利償還金や実質公債費比率の増加が予想される。起債の借り入れについては、有利な起債の選択はもちろんのこと、起債の活用についても十分協議するよう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が大幅な増加となっており、一般廃棄物最終処分場建設事業に対する起債の借り入れによるものと考えられる。しかし、それ以上に充当可能財源等が増加となったことから、将来負担比率の分子においては減少となった。</a:t>
          </a:r>
        </a:p>
        <a:p>
          <a:r>
            <a:rPr kumimoji="1" lang="ja-JP" altLang="en-US" sz="1400">
              <a:latin typeface="ＭＳ ゴシック" pitchFamily="49" charset="-128"/>
              <a:ea typeface="ＭＳ ゴシック" pitchFamily="49" charset="-128"/>
            </a:rPr>
            <a:t>　今後も公共施設等総合管理計画に基づく公共施設等の改修及び新設に伴う起債の借り入れが控えていることから、将来負担額の増加が予想されるが、基金の増加や算入率の高い起債の借り入れによる充当可能財源等の増加も予想されるため、将来負担比率の分子が増加する可能性は少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起債の借り入れについては、有利な起債の選択はもちろんのこと、起債の活用についても十分協議するよう努める。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北海道羅臼町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百万円を取崩し、減債基金より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百万円を取崩しているほか、公共施設整備等に伴い、特定目的基金より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百万円を取崩しているが、令和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年度余剰金を各基金に積み立てたことやふるさと納税の寄付実績などに伴い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百万円を積み立てできたことにより、基金全体として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等長寿命化事業などの老朽化した公共施設の建替え、更新、撤去、長寿命化を図るため、今後も公共施設整備基金へ積み立てをしていく方針であるが、更なる公債費の増加も見込まれるため、減債基金への積極的な積み立ても行う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今後、更なる公共施設の改修、維持補修や大型事業によって取崩し額の増加が想定されることから、継続して健全な財政の運営に努める。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・公共施設整備基金：公共施設に係る修繕や長寿命化などの整備資金に充てるための基金。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・文教施設整備基金：学校教育施設や文化・スポーツ・社会教育施設の整備資金に充てるための基金。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・知床・羅臼まちづくり基金：ふるさと納税等の寄附金を財源とした基金。産業振興や医療推進、教育等の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項目の使途事業がある。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・地域福祉基金：在宅福祉の普及及び向上、健康及び生きがいづくりの推進、その他の地域福祉の推進を図るために民間が行う事業の支援に要する経費に充てるための基金。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・社会福祉基金：社会福祉事業資金に充てるための基金。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・公共施設整備基金：町営住宅長寿命化事業や各公共施設の工事及び修繕等に伴い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百万円を積み立てたことにより減額となった。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・文教施設整備基金：羅臼幼稚園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LED</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改修事業や学校施設の工事及び修繕等に伴い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百万円を取崩し、減額となった。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・知床・羅臼まちづくり基金：当該基金に係る使途事業実施のため、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百万円の取崩しをしたが、ふるさと納税の寄附実績に伴い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百万を積み立てたことにより、増額となった。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・地域福祉基金：各地域福祉事業に伴い若干の取崩しをしたが、ほぼ増減はない。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・社会福祉基金：各社会福祉事業に伴い若干の取崩しをしたが、ほぼ増減はない。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文教施設及び公共施設の老朽化が著しい状況となっており、施設の整備資金等のために基金の取崩しが行われているため、公共施設整備基金においては減少傾向にあるが更なる取崩しの可能性もあることから、政策的な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百万円の増加となった。地方税収入が昨年度よりも増加したことや例年よりも繰越金が多くなっていたことにより積立を行った。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当町では財政調整基金の積立額目標を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百万円としており、今年度で目標としていた積立額に到達したが、今後も現状の維持を図れるよう引き続き財政の健全化に努める。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百万円の増加となった。例年、当該年度元利償還金の内、過疎対策事業債のソフト事業分償還額の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を取り崩し、当該年度で借り入れる過疎対策事業債のソフト事業分の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を積み立てていること。併せて今後の元利償還金の増加を見込んで積み立てを行ったことから増加となった。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大型事業に対する起債の借り入れが増加しており、今後も公共施設等総合管理計画に基づく公共施設等の改修及び新設に伴う起債の借り入れが予定されていることから、元利償還金の更なる増加が予想されるため、計画的な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7235811</v>
      </c>
      <c r="BO4" s="449"/>
      <c r="BP4" s="449"/>
      <c r="BQ4" s="449"/>
      <c r="BR4" s="449"/>
      <c r="BS4" s="449"/>
      <c r="BT4" s="449"/>
      <c r="BU4" s="450"/>
      <c r="BV4" s="448">
        <v>6186239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7.8</v>
      </c>
      <c r="CU4" s="589"/>
      <c r="CV4" s="589"/>
      <c r="CW4" s="589"/>
      <c r="CX4" s="589"/>
      <c r="CY4" s="589"/>
      <c r="CZ4" s="589"/>
      <c r="DA4" s="590"/>
      <c r="DB4" s="588">
        <v>12.8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7008831</v>
      </c>
      <c r="BO5" s="420"/>
      <c r="BP5" s="420"/>
      <c r="BQ5" s="420"/>
      <c r="BR5" s="420"/>
      <c r="BS5" s="420"/>
      <c r="BT5" s="420"/>
      <c r="BU5" s="421"/>
      <c r="BV5" s="419">
        <v>5815738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80.2</v>
      </c>
      <c r="CU5" s="417"/>
      <c r="CV5" s="417"/>
      <c r="CW5" s="417"/>
      <c r="CX5" s="417"/>
      <c r="CY5" s="417"/>
      <c r="CZ5" s="417"/>
      <c r="DA5" s="418"/>
      <c r="DB5" s="416">
        <v>82.2</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226980</v>
      </c>
      <c r="BO6" s="420"/>
      <c r="BP6" s="420"/>
      <c r="BQ6" s="420"/>
      <c r="BR6" s="420"/>
      <c r="BS6" s="420"/>
      <c r="BT6" s="420"/>
      <c r="BU6" s="421"/>
      <c r="BV6" s="419">
        <v>370501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80.2</v>
      </c>
      <c r="CU6" s="563"/>
      <c r="CV6" s="563"/>
      <c r="CW6" s="563"/>
      <c r="CX6" s="563"/>
      <c r="CY6" s="563"/>
      <c r="CZ6" s="563"/>
      <c r="DA6" s="564"/>
      <c r="DB6" s="562">
        <v>82.2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0</v>
      </c>
      <c r="BO7" s="420"/>
      <c r="BP7" s="420"/>
      <c r="BQ7" s="420"/>
      <c r="BR7" s="420"/>
      <c r="BS7" s="420"/>
      <c r="BT7" s="420"/>
      <c r="BU7" s="421"/>
      <c r="BV7" s="419">
        <v>5539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2898448</v>
      </c>
      <c r="CU7" s="420"/>
      <c r="CV7" s="420"/>
      <c r="CW7" s="420"/>
      <c r="CX7" s="420"/>
      <c r="CY7" s="420"/>
      <c r="CZ7" s="420"/>
      <c r="DA7" s="421"/>
      <c r="DB7" s="419">
        <v>2859785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226980</v>
      </c>
      <c r="BO8" s="420"/>
      <c r="BP8" s="420"/>
      <c r="BQ8" s="420"/>
      <c r="BR8" s="420"/>
      <c r="BS8" s="420"/>
      <c r="BT8" s="420"/>
      <c r="BU8" s="421"/>
      <c r="BV8" s="419">
        <v>364962</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0.22</v>
      </c>
      <c r="CU8" s="523"/>
      <c r="CV8" s="523"/>
      <c r="CW8" s="523"/>
      <c r="CX8" s="523"/>
      <c r="CY8" s="523"/>
      <c r="CZ8" s="523"/>
      <c r="DA8" s="524"/>
      <c r="DB8" s="522">
        <v>0.23</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4722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-137982</v>
      </c>
      <c r="BO9" s="420"/>
      <c r="BP9" s="420"/>
      <c r="BQ9" s="420"/>
      <c r="BR9" s="420"/>
      <c r="BS9" s="420"/>
      <c r="BT9" s="420"/>
      <c r="BU9" s="421"/>
      <c r="BV9" s="419">
        <v>16403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13.6</v>
      </c>
      <c r="CU9" s="417"/>
      <c r="CV9" s="417"/>
      <c r="CW9" s="417"/>
      <c r="CX9" s="417"/>
      <c r="CY9" s="417"/>
      <c r="CZ9" s="417"/>
      <c r="DA9" s="418"/>
      <c r="DB9" s="416">
        <v>13.2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5415</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190607</v>
      </c>
      <c r="BO10" s="420"/>
      <c r="BP10" s="420"/>
      <c r="BQ10" s="420"/>
      <c r="BR10" s="420"/>
      <c r="BS10" s="420"/>
      <c r="BT10" s="420"/>
      <c r="BU10" s="421"/>
      <c r="BV10" s="419">
        <v>174426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4367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34216</v>
      </c>
      <c r="BO12" s="420"/>
      <c r="BP12" s="420"/>
      <c r="BQ12" s="420"/>
      <c r="BR12" s="420"/>
      <c r="BS12" s="420"/>
      <c r="BT12" s="420"/>
      <c r="BU12" s="421"/>
      <c r="BV12" s="419">
        <v>98217</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4295</v>
      </c>
      <c r="S13" s="507"/>
      <c r="T13" s="507"/>
      <c r="U13" s="507"/>
      <c r="V13" s="508"/>
      <c r="W13" s="509" t="s">
        <v>131</v>
      </c>
      <c r="X13" s="405"/>
      <c r="Y13" s="405"/>
      <c r="Z13" s="405"/>
      <c r="AA13" s="405"/>
      <c r="AB13" s="406"/>
      <c r="AC13" s="372">
        <v>1101</v>
      </c>
      <c r="AD13" s="373"/>
      <c r="AE13" s="373"/>
      <c r="AF13" s="373"/>
      <c r="AG13" s="374"/>
      <c r="AH13" s="372">
        <v>1262</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18409</v>
      </c>
      <c r="BO13" s="420"/>
      <c r="BP13" s="420"/>
      <c r="BQ13" s="420"/>
      <c r="BR13" s="420"/>
      <c r="BS13" s="420"/>
      <c r="BT13" s="420"/>
      <c r="BU13" s="421"/>
      <c r="BV13" s="419">
        <v>92612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7.9</v>
      </c>
      <c r="CU13" s="417"/>
      <c r="CV13" s="417"/>
      <c r="CW13" s="417"/>
      <c r="CX13" s="417"/>
      <c r="CY13" s="417"/>
      <c r="CZ13" s="417"/>
      <c r="DA13" s="418"/>
      <c r="DB13" s="416">
        <v>7.7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4488</v>
      </c>
      <c r="S14" s="507"/>
      <c r="T14" s="507"/>
      <c r="U14" s="507"/>
      <c r="V14" s="508"/>
      <c r="W14" s="510"/>
      <c r="X14" s="408"/>
      <c r="Y14" s="408"/>
      <c r="Z14" s="408"/>
      <c r="AA14" s="408"/>
      <c r="AB14" s="409"/>
      <c r="AC14" s="499">
        <v>39.799999999999997</v>
      </c>
      <c r="AD14" s="500"/>
      <c r="AE14" s="500"/>
      <c r="AF14" s="500"/>
      <c r="AG14" s="501"/>
      <c r="AH14" s="499">
        <v>39.200000000000003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4443</v>
      </c>
      <c r="S15" s="507"/>
      <c r="T15" s="507"/>
      <c r="U15" s="507"/>
      <c r="V15" s="508"/>
      <c r="W15" s="509" t="s">
        <v>137</v>
      </c>
      <c r="X15" s="405"/>
      <c r="Y15" s="405"/>
      <c r="Z15" s="405"/>
      <c r="AA15" s="405"/>
      <c r="AB15" s="406"/>
      <c r="AC15" s="372">
        <v>450</v>
      </c>
      <c r="AD15" s="373"/>
      <c r="AE15" s="373"/>
      <c r="AF15" s="373"/>
      <c r="AG15" s="374"/>
      <c r="AH15" s="372">
        <v>648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601898</v>
      </c>
      <c r="BO15" s="449"/>
      <c r="BP15" s="449"/>
      <c r="BQ15" s="449"/>
      <c r="BR15" s="449"/>
      <c r="BS15" s="449"/>
      <c r="BT15" s="449"/>
      <c r="BU15" s="450"/>
      <c r="BV15" s="448">
        <v>582849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16.3</v>
      </c>
      <c r="AD16" s="500"/>
      <c r="AE16" s="500"/>
      <c r="AF16" s="500"/>
      <c r="AG16" s="501"/>
      <c r="AH16" s="499">
        <v>20.100000000000001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2730176</v>
      </c>
      <c r="BO16" s="420"/>
      <c r="BP16" s="420"/>
      <c r="BQ16" s="420"/>
      <c r="BR16" s="420"/>
      <c r="BS16" s="420"/>
      <c r="BT16" s="420"/>
      <c r="BU16" s="421"/>
      <c r="BV16" s="419">
        <v>2683491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1213</v>
      </c>
      <c r="AD17" s="373"/>
      <c r="AE17" s="373"/>
      <c r="AF17" s="373"/>
      <c r="AG17" s="374"/>
      <c r="AH17" s="372">
        <v>1311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757122</v>
      </c>
      <c r="BO17" s="420"/>
      <c r="BP17" s="420"/>
      <c r="BQ17" s="420"/>
      <c r="BR17" s="420"/>
      <c r="BS17" s="420"/>
      <c r="BT17" s="420"/>
      <c r="BU17" s="421"/>
      <c r="BV17" s="419">
        <v>730698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397.72</v>
      </c>
      <c r="M18" s="472"/>
      <c r="N18" s="472"/>
      <c r="O18" s="472"/>
      <c r="P18" s="472"/>
      <c r="Q18" s="472"/>
      <c r="R18" s="473"/>
      <c r="S18" s="473"/>
      <c r="T18" s="473"/>
      <c r="U18" s="473"/>
      <c r="V18" s="474"/>
      <c r="W18" s="490"/>
      <c r="X18" s="491"/>
      <c r="Y18" s="491"/>
      <c r="Z18" s="491"/>
      <c r="AA18" s="491"/>
      <c r="AB18" s="515"/>
      <c r="AC18" s="389">
        <v>43.9</v>
      </c>
      <c r="AD18" s="390"/>
      <c r="AE18" s="390"/>
      <c r="AF18" s="390"/>
      <c r="AG18" s="475"/>
      <c r="AH18" s="389">
        <v>40.700000000000003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2369320</v>
      </c>
      <c r="BO18" s="420"/>
      <c r="BP18" s="420"/>
      <c r="BQ18" s="420"/>
      <c r="BR18" s="420"/>
      <c r="BS18" s="420"/>
      <c r="BT18" s="420"/>
      <c r="BU18" s="421"/>
      <c r="BV18" s="419">
        <v>2365336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3948566</v>
      </c>
      <c r="BO19" s="420"/>
      <c r="BP19" s="420"/>
      <c r="BQ19" s="420"/>
      <c r="BR19" s="420"/>
      <c r="BS19" s="420"/>
      <c r="BT19" s="420"/>
      <c r="BU19" s="421"/>
      <c r="BV19" s="419">
        <v>3836580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1958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6140299</v>
      </c>
      <c r="BO22" s="449"/>
      <c r="BP22" s="449"/>
      <c r="BQ22" s="449"/>
      <c r="BR22" s="449"/>
      <c r="BS22" s="449"/>
      <c r="BT22" s="449"/>
      <c r="BU22" s="450"/>
      <c r="BV22" s="448">
        <v>5568829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5345943</v>
      </c>
      <c r="BO23" s="420"/>
      <c r="BP23" s="420"/>
      <c r="BQ23" s="420"/>
      <c r="BR23" s="420"/>
      <c r="BS23" s="420"/>
      <c r="BT23" s="420"/>
      <c r="BU23" s="421"/>
      <c r="BV23" s="419">
        <v>4742256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6110</v>
      </c>
      <c r="R24" s="373"/>
      <c r="S24" s="373"/>
      <c r="T24" s="373"/>
      <c r="U24" s="373"/>
      <c r="V24" s="374"/>
      <c r="W24" s="462"/>
      <c r="X24" s="399"/>
      <c r="Y24" s="400"/>
      <c r="Z24" s="375" t="s">
        <v>162</v>
      </c>
      <c r="AA24" s="376"/>
      <c r="AB24" s="376"/>
      <c r="AC24" s="376"/>
      <c r="AD24" s="376"/>
      <c r="AE24" s="376"/>
      <c r="AF24" s="376"/>
      <c r="AG24" s="377"/>
      <c r="AH24" s="372">
        <v>77</v>
      </c>
      <c r="AI24" s="373"/>
      <c r="AJ24" s="373"/>
      <c r="AK24" s="373"/>
      <c r="AL24" s="374"/>
      <c r="AM24" s="372">
        <v>235466</v>
      </c>
      <c r="AN24" s="373"/>
      <c r="AO24" s="373"/>
      <c r="AP24" s="373"/>
      <c r="AQ24" s="373"/>
      <c r="AR24" s="374"/>
      <c r="AS24" s="372">
        <v>3058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4753089</v>
      </c>
      <c r="BO24" s="420"/>
      <c r="BP24" s="420"/>
      <c r="BQ24" s="420"/>
      <c r="BR24" s="420"/>
      <c r="BS24" s="420"/>
      <c r="BT24" s="420"/>
      <c r="BU24" s="421"/>
      <c r="BV24" s="419">
        <v>3995317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5180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148636</v>
      </c>
      <c r="BO25" s="449"/>
      <c r="BP25" s="449"/>
      <c r="BQ25" s="449"/>
      <c r="BR25" s="449"/>
      <c r="BS25" s="449"/>
      <c r="BT25" s="449"/>
      <c r="BU25" s="450"/>
      <c r="BV25" s="448">
        <v>664566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4900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2220</v>
      </c>
      <c r="R27" s="373"/>
      <c r="S27" s="373"/>
      <c r="T27" s="373"/>
      <c r="U27" s="373"/>
      <c r="V27" s="374"/>
      <c r="W27" s="462"/>
      <c r="X27" s="399"/>
      <c r="Y27" s="400"/>
      <c r="Z27" s="375" t="s">
        <v>171</v>
      </c>
      <c r="AA27" s="376"/>
      <c r="AB27" s="376"/>
      <c r="AC27" s="376"/>
      <c r="AD27" s="376"/>
      <c r="AE27" s="376"/>
      <c r="AF27" s="376"/>
      <c r="AG27" s="377"/>
      <c r="AH27" s="372">
        <v>17</v>
      </c>
      <c r="AI27" s="373"/>
      <c r="AJ27" s="373"/>
      <c r="AK27" s="373"/>
      <c r="AL27" s="374"/>
      <c r="AM27" s="372">
        <v>47764</v>
      </c>
      <c r="AN27" s="373"/>
      <c r="AO27" s="373"/>
      <c r="AP27" s="373"/>
      <c r="AQ27" s="373"/>
      <c r="AR27" s="374"/>
      <c r="AS27" s="372">
        <v>2810</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6460</v>
      </c>
      <c r="BO27" s="454"/>
      <c r="BP27" s="454"/>
      <c r="BQ27" s="454"/>
      <c r="BR27" s="454"/>
      <c r="BS27" s="454"/>
      <c r="BT27" s="454"/>
      <c r="BU27" s="455"/>
      <c r="BV27" s="453">
        <v>6460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1780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1082014</v>
      </c>
      <c r="BO28" s="449"/>
      <c r="BP28" s="449"/>
      <c r="BQ28" s="449"/>
      <c r="BR28" s="449"/>
      <c r="BS28" s="449"/>
      <c r="BT28" s="449"/>
      <c r="BU28" s="450"/>
      <c r="BV28" s="448">
        <v>925623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8</v>
      </c>
      <c r="M29" s="373"/>
      <c r="N29" s="373"/>
      <c r="O29" s="373"/>
      <c r="P29" s="374"/>
      <c r="Q29" s="372">
        <v>1480</v>
      </c>
      <c r="R29" s="373"/>
      <c r="S29" s="373"/>
      <c r="T29" s="373"/>
      <c r="U29" s="373"/>
      <c r="V29" s="374"/>
      <c r="W29" s="463"/>
      <c r="X29" s="464"/>
      <c r="Y29" s="465"/>
      <c r="Z29" s="375" t="s">
        <v>177</v>
      </c>
      <c r="AA29" s="376"/>
      <c r="AB29" s="376"/>
      <c r="AC29" s="376"/>
      <c r="AD29" s="376"/>
      <c r="AE29" s="376"/>
      <c r="AF29" s="376"/>
      <c r="AG29" s="377"/>
      <c r="AH29" s="372">
        <v>94</v>
      </c>
      <c r="AI29" s="373"/>
      <c r="AJ29" s="373"/>
      <c r="AK29" s="373"/>
      <c r="AL29" s="374"/>
      <c r="AM29" s="372">
        <v>283230</v>
      </c>
      <c r="AN29" s="373"/>
      <c r="AO29" s="373"/>
      <c r="AP29" s="373"/>
      <c r="AQ29" s="373"/>
      <c r="AR29" s="374"/>
      <c r="AS29" s="372">
        <v>3013</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828629</v>
      </c>
      <c r="BO29" s="420"/>
      <c r="BP29" s="420"/>
      <c r="BQ29" s="420"/>
      <c r="BR29" s="420"/>
      <c r="BS29" s="420"/>
      <c r="BT29" s="420"/>
      <c r="BU29" s="421"/>
      <c r="BV29" s="419">
        <v>724867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2676423</v>
      </c>
      <c r="BO30" s="454"/>
      <c r="BP30" s="454"/>
      <c r="BQ30" s="454"/>
      <c r="BR30" s="454"/>
      <c r="BS30" s="454"/>
      <c r="BT30" s="454"/>
      <c r="BU30" s="455"/>
      <c r="BV30" s="453">
        <v>2527410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根室北部消防事務組合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国民健康保険診療所事業特別会計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根室北部廃棄物処理広域連合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根室北部衛生組合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zkZXE/kRnWQ9tZrSoSQfnTWXBbaU617yOJMnwNhvOkVSibllrUB2P09L9zsV8aORGrrPfZNW7Mc1k2L5b60YVQ==" saltValue="dt7AJPLuzYiOp0pCJ1gXR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4"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648030</v>
      </c>
      <c r="S5" s="674"/>
      <c r="T5" s="674"/>
      <c r="U5" s="674"/>
      <c r="V5" s="674"/>
      <c r="W5" s="674"/>
      <c r="X5" s="674"/>
      <c r="Y5" s="702"/>
      <c r="Z5" s="715">
        <v>9</v>
      </c>
      <c r="AA5" s="715"/>
      <c r="AB5" s="715"/>
      <c r="AC5" s="715"/>
      <c r="AD5" s="716">
        <v>648030</v>
      </c>
      <c r="AE5" s="716"/>
      <c r="AF5" s="716"/>
      <c r="AG5" s="716"/>
      <c r="AH5" s="716"/>
      <c r="AI5" s="716"/>
      <c r="AJ5" s="716"/>
      <c r="AK5" s="716"/>
      <c r="AL5" s="703">
        <v>21.9</v>
      </c>
      <c r="AM5" s="685"/>
      <c r="AN5" s="685"/>
      <c r="AO5" s="704"/>
      <c r="AP5" s="676" t="s">
        <v>216</v>
      </c>
      <c r="AQ5" s="677"/>
      <c r="AR5" s="677"/>
      <c r="AS5" s="677"/>
      <c r="AT5" s="677"/>
      <c r="AU5" s="677"/>
      <c r="AV5" s="677"/>
      <c r="AW5" s="677"/>
      <c r="AX5" s="677"/>
      <c r="AY5" s="677"/>
      <c r="AZ5" s="677"/>
      <c r="BA5" s="677"/>
      <c r="BB5" s="677"/>
      <c r="BC5" s="677"/>
      <c r="BD5" s="677"/>
      <c r="BE5" s="677"/>
      <c r="BF5" s="678"/>
      <c r="BG5" s="621">
        <v>645138</v>
      </c>
      <c r="BH5" s="622"/>
      <c r="BI5" s="622"/>
      <c r="BJ5" s="622"/>
      <c r="BK5" s="622"/>
      <c r="BL5" s="622"/>
      <c r="BM5" s="622"/>
      <c r="BN5" s="623"/>
      <c r="BO5" s="659">
        <v>99.6</v>
      </c>
      <c r="BP5" s="659"/>
      <c r="BQ5" s="659"/>
      <c r="BR5" s="659"/>
      <c r="BS5" s="660" t="s">
        <v>122</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18" t="s">
        <v>220</v>
      </c>
      <c r="C6" s="619"/>
      <c r="D6" s="619"/>
      <c r="E6" s="619"/>
      <c r="F6" s="619"/>
      <c r="G6" s="619"/>
      <c r="H6" s="619"/>
      <c r="I6" s="619"/>
      <c r="J6" s="619"/>
      <c r="K6" s="619"/>
      <c r="L6" s="619"/>
      <c r="M6" s="619"/>
      <c r="N6" s="619"/>
      <c r="O6" s="619"/>
      <c r="P6" s="619"/>
      <c r="Q6" s="620"/>
      <c r="R6" s="621">
        <v>18395</v>
      </c>
      <c r="S6" s="622"/>
      <c r="T6" s="622"/>
      <c r="U6" s="622"/>
      <c r="V6" s="622"/>
      <c r="W6" s="622"/>
      <c r="X6" s="622"/>
      <c r="Y6" s="623"/>
      <c r="Z6" s="659">
        <v>0.3</v>
      </c>
      <c r="AA6" s="659"/>
      <c r="AB6" s="659"/>
      <c r="AC6" s="659"/>
      <c r="AD6" s="660">
        <v>18395</v>
      </c>
      <c r="AE6" s="660"/>
      <c r="AF6" s="660"/>
      <c r="AG6" s="660"/>
      <c r="AH6" s="660"/>
      <c r="AI6" s="660"/>
      <c r="AJ6" s="660"/>
      <c r="AK6" s="660"/>
      <c r="AL6" s="624">
        <v>0.6</v>
      </c>
      <c r="AM6" s="625"/>
      <c r="AN6" s="625"/>
      <c r="AO6" s="661"/>
      <c r="AP6" s="618" t="s">
        <v>221</v>
      </c>
      <c r="AQ6" s="619"/>
      <c r="AR6" s="619"/>
      <c r="AS6" s="619"/>
      <c r="AT6" s="619"/>
      <c r="AU6" s="619"/>
      <c r="AV6" s="619"/>
      <c r="AW6" s="619"/>
      <c r="AX6" s="619"/>
      <c r="AY6" s="619"/>
      <c r="AZ6" s="619"/>
      <c r="BA6" s="619"/>
      <c r="BB6" s="619"/>
      <c r="BC6" s="619"/>
      <c r="BD6" s="619"/>
      <c r="BE6" s="619"/>
      <c r="BF6" s="620"/>
      <c r="BG6" s="621">
        <v>645138</v>
      </c>
      <c r="BH6" s="622"/>
      <c r="BI6" s="622"/>
      <c r="BJ6" s="622"/>
      <c r="BK6" s="622"/>
      <c r="BL6" s="622"/>
      <c r="BM6" s="622"/>
      <c r="BN6" s="623"/>
      <c r="BO6" s="659">
        <v>99.6</v>
      </c>
      <c r="BP6" s="659"/>
      <c r="BQ6" s="659"/>
      <c r="BR6" s="659"/>
      <c r="BS6" s="660" t="s">
        <v>122</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42884</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42884</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220</v>
      </c>
      <c r="S7" s="622"/>
      <c r="T7" s="622"/>
      <c r="U7" s="622"/>
      <c r="V7" s="622"/>
      <c r="W7" s="622"/>
      <c r="X7" s="622"/>
      <c r="Y7" s="623"/>
      <c r="Z7" s="659">
        <v>0</v>
      </c>
      <c r="AA7" s="659"/>
      <c r="AB7" s="659"/>
      <c r="AC7" s="659"/>
      <c r="AD7" s="660">
        <v>220</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344296</v>
      </c>
      <c r="BH7" s="622"/>
      <c r="BI7" s="622"/>
      <c r="BJ7" s="622"/>
      <c r="BK7" s="622"/>
      <c r="BL7" s="622"/>
      <c r="BM7" s="622"/>
      <c r="BN7" s="623"/>
      <c r="BO7" s="659">
        <v>53.1</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2145588</v>
      </c>
      <c r="CS7" s="622"/>
      <c r="CT7" s="622"/>
      <c r="CU7" s="622"/>
      <c r="CV7" s="622"/>
      <c r="CW7" s="622"/>
      <c r="CX7" s="622"/>
      <c r="CY7" s="623"/>
      <c r="CZ7" s="659">
        <v>30.6</v>
      </c>
      <c r="DA7" s="659"/>
      <c r="DB7" s="659"/>
      <c r="DC7" s="659"/>
      <c r="DD7" s="627">
        <v>16491</v>
      </c>
      <c r="DE7" s="622"/>
      <c r="DF7" s="622"/>
      <c r="DG7" s="622"/>
      <c r="DH7" s="622"/>
      <c r="DI7" s="622"/>
      <c r="DJ7" s="622"/>
      <c r="DK7" s="622"/>
      <c r="DL7" s="622"/>
      <c r="DM7" s="622"/>
      <c r="DN7" s="622"/>
      <c r="DO7" s="622"/>
      <c r="DP7" s="623"/>
      <c r="DQ7" s="627">
        <v>1119118</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2035</v>
      </c>
      <c r="S8" s="622"/>
      <c r="T8" s="622"/>
      <c r="U8" s="622"/>
      <c r="V8" s="622"/>
      <c r="W8" s="622"/>
      <c r="X8" s="622"/>
      <c r="Y8" s="623"/>
      <c r="Z8" s="659">
        <v>0</v>
      </c>
      <c r="AA8" s="659"/>
      <c r="AB8" s="659"/>
      <c r="AC8" s="659"/>
      <c r="AD8" s="660">
        <v>2035</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8583</v>
      </c>
      <c r="BH8" s="622"/>
      <c r="BI8" s="622"/>
      <c r="BJ8" s="622"/>
      <c r="BK8" s="622"/>
      <c r="BL8" s="622"/>
      <c r="BM8" s="622"/>
      <c r="BN8" s="623"/>
      <c r="BO8" s="659">
        <v>1.3</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603283</v>
      </c>
      <c r="CS8" s="622"/>
      <c r="CT8" s="622"/>
      <c r="CU8" s="622"/>
      <c r="CV8" s="622"/>
      <c r="CW8" s="622"/>
      <c r="CX8" s="622"/>
      <c r="CY8" s="623"/>
      <c r="CZ8" s="659">
        <v>8.6</v>
      </c>
      <c r="DA8" s="659"/>
      <c r="DB8" s="659"/>
      <c r="DC8" s="659"/>
      <c r="DD8" s="627" t="s">
        <v>122</v>
      </c>
      <c r="DE8" s="622"/>
      <c r="DF8" s="622"/>
      <c r="DG8" s="622"/>
      <c r="DH8" s="622"/>
      <c r="DI8" s="622"/>
      <c r="DJ8" s="622"/>
      <c r="DK8" s="622"/>
      <c r="DL8" s="622"/>
      <c r="DM8" s="622"/>
      <c r="DN8" s="622"/>
      <c r="DO8" s="622"/>
      <c r="DP8" s="623"/>
      <c r="DQ8" s="627">
        <v>342789</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2332</v>
      </c>
      <c r="S9" s="622"/>
      <c r="T9" s="622"/>
      <c r="U9" s="622"/>
      <c r="V9" s="622"/>
      <c r="W9" s="622"/>
      <c r="X9" s="622"/>
      <c r="Y9" s="623"/>
      <c r="Z9" s="659">
        <v>0</v>
      </c>
      <c r="AA9" s="659"/>
      <c r="AB9" s="659"/>
      <c r="AC9" s="659"/>
      <c r="AD9" s="660">
        <v>2332</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280396</v>
      </c>
      <c r="BH9" s="622"/>
      <c r="BI9" s="622"/>
      <c r="BJ9" s="622"/>
      <c r="BK9" s="622"/>
      <c r="BL9" s="622"/>
      <c r="BM9" s="622"/>
      <c r="BN9" s="623"/>
      <c r="BO9" s="659">
        <v>43.3</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1375272</v>
      </c>
      <c r="CS9" s="622"/>
      <c r="CT9" s="622"/>
      <c r="CU9" s="622"/>
      <c r="CV9" s="622"/>
      <c r="CW9" s="622"/>
      <c r="CX9" s="622"/>
      <c r="CY9" s="623"/>
      <c r="CZ9" s="659">
        <v>19.600000000000001</v>
      </c>
      <c r="DA9" s="659"/>
      <c r="DB9" s="659"/>
      <c r="DC9" s="659"/>
      <c r="DD9" s="627">
        <v>6735</v>
      </c>
      <c r="DE9" s="622"/>
      <c r="DF9" s="622"/>
      <c r="DG9" s="622"/>
      <c r="DH9" s="622"/>
      <c r="DI9" s="622"/>
      <c r="DJ9" s="622"/>
      <c r="DK9" s="622"/>
      <c r="DL9" s="622"/>
      <c r="DM9" s="622"/>
      <c r="DN9" s="622"/>
      <c r="DO9" s="622"/>
      <c r="DP9" s="623"/>
      <c r="DQ9" s="627">
        <v>599191</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20849</v>
      </c>
      <c r="BH10" s="622"/>
      <c r="BI10" s="622"/>
      <c r="BJ10" s="622"/>
      <c r="BK10" s="622"/>
      <c r="BL10" s="622"/>
      <c r="BM10" s="622"/>
      <c r="BN10" s="623"/>
      <c r="BO10" s="659">
        <v>3.2</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128592</v>
      </c>
      <c r="S11" s="622"/>
      <c r="T11" s="622"/>
      <c r="U11" s="622"/>
      <c r="V11" s="622"/>
      <c r="W11" s="622"/>
      <c r="X11" s="622"/>
      <c r="Y11" s="623"/>
      <c r="Z11" s="624">
        <v>1.8</v>
      </c>
      <c r="AA11" s="625"/>
      <c r="AB11" s="625"/>
      <c r="AC11" s="626"/>
      <c r="AD11" s="627">
        <v>128592</v>
      </c>
      <c r="AE11" s="622"/>
      <c r="AF11" s="622"/>
      <c r="AG11" s="622"/>
      <c r="AH11" s="622"/>
      <c r="AI11" s="622"/>
      <c r="AJ11" s="622"/>
      <c r="AK11" s="623"/>
      <c r="AL11" s="624">
        <v>4.4000000000000004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34468</v>
      </c>
      <c r="BH11" s="622"/>
      <c r="BI11" s="622"/>
      <c r="BJ11" s="622"/>
      <c r="BK11" s="622"/>
      <c r="BL11" s="622"/>
      <c r="BM11" s="622"/>
      <c r="BN11" s="623"/>
      <c r="BO11" s="659">
        <v>5.3</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97360</v>
      </c>
      <c r="CS11" s="622"/>
      <c r="CT11" s="622"/>
      <c r="CU11" s="622"/>
      <c r="CV11" s="622"/>
      <c r="CW11" s="622"/>
      <c r="CX11" s="622"/>
      <c r="CY11" s="623"/>
      <c r="CZ11" s="659">
        <v>1.4</v>
      </c>
      <c r="DA11" s="659"/>
      <c r="DB11" s="659"/>
      <c r="DC11" s="659"/>
      <c r="DD11" s="627">
        <v>2667</v>
      </c>
      <c r="DE11" s="622"/>
      <c r="DF11" s="622"/>
      <c r="DG11" s="622"/>
      <c r="DH11" s="622"/>
      <c r="DI11" s="622"/>
      <c r="DJ11" s="622"/>
      <c r="DK11" s="622"/>
      <c r="DL11" s="622"/>
      <c r="DM11" s="622"/>
      <c r="DN11" s="622"/>
      <c r="DO11" s="622"/>
      <c r="DP11" s="623"/>
      <c r="DQ11" s="627">
        <v>48093</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216590</v>
      </c>
      <c r="BH12" s="622"/>
      <c r="BI12" s="622"/>
      <c r="BJ12" s="622"/>
      <c r="BK12" s="622"/>
      <c r="BL12" s="622"/>
      <c r="BM12" s="622"/>
      <c r="BN12" s="623"/>
      <c r="BO12" s="659">
        <v>33.4</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327477</v>
      </c>
      <c r="CS12" s="622"/>
      <c r="CT12" s="622"/>
      <c r="CU12" s="622"/>
      <c r="CV12" s="622"/>
      <c r="CW12" s="622"/>
      <c r="CX12" s="622"/>
      <c r="CY12" s="623"/>
      <c r="CZ12" s="659">
        <v>4.7</v>
      </c>
      <c r="DA12" s="659"/>
      <c r="DB12" s="659"/>
      <c r="DC12" s="659"/>
      <c r="DD12" s="627">
        <v>151749</v>
      </c>
      <c r="DE12" s="622"/>
      <c r="DF12" s="622"/>
      <c r="DG12" s="622"/>
      <c r="DH12" s="622"/>
      <c r="DI12" s="622"/>
      <c r="DJ12" s="622"/>
      <c r="DK12" s="622"/>
      <c r="DL12" s="622"/>
      <c r="DM12" s="622"/>
      <c r="DN12" s="622"/>
      <c r="DO12" s="622"/>
      <c r="DP12" s="623"/>
      <c r="DQ12" s="627">
        <v>109362</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212469</v>
      </c>
      <c r="BH13" s="622"/>
      <c r="BI13" s="622"/>
      <c r="BJ13" s="622"/>
      <c r="BK13" s="622"/>
      <c r="BL13" s="622"/>
      <c r="BM13" s="622"/>
      <c r="BN13" s="623"/>
      <c r="BO13" s="659">
        <v>32.799999999999997</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954609</v>
      </c>
      <c r="CS13" s="622"/>
      <c r="CT13" s="622"/>
      <c r="CU13" s="622"/>
      <c r="CV13" s="622"/>
      <c r="CW13" s="622"/>
      <c r="CX13" s="622"/>
      <c r="CY13" s="623"/>
      <c r="CZ13" s="659">
        <v>13.6</v>
      </c>
      <c r="DA13" s="659"/>
      <c r="DB13" s="659"/>
      <c r="DC13" s="659"/>
      <c r="DD13" s="627">
        <v>761031</v>
      </c>
      <c r="DE13" s="622"/>
      <c r="DF13" s="622"/>
      <c r="DG13" s="622"/>
      <c r="DH13" s="622"/>
      <c r="DI13" s="622"/>
      <c r="DJ13" s="622"/>
      <c r="DK13" s="622"/>
      <c r="DL13" s="622"/>
      <c r="DM13" s="622"/>
      <c r="DN13" s="622"/>
      <c r="DO13" s="622"/>
      <c r="DP13" s="623"/>
      <c r="DQ13" s="627">
        <v>175651</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157</v>
      </c>
      <c r="S14" s="622"/>
      <c r="T14" s="622"/>
      <c r="U14" s="622"/>
      <c r="V14" s="622"/>
      <c r="W14" s="622"/>
      <c r="X14" s="622"/>
      <c r="Y14" s="623"/>
      <c r="Z14" s="659">
        <v>0</v>
      </c>
      <c r="AA14" s="659"/>
      <c r="AB14" s="659"/>
      <c r="AC14" s="659"/>
      <c r="AD14" s="660">
        <v>157</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16266</v>
      </c>
      <c r="BH14" s="622"/>
      <c r="BI14" s="622"/>
      <c r="BJ14" s="622"/>
      <c r="BK14" s="622"/>
      <c r="BL14" s="622"/>
      <c r="BM14" s="622"/>
      <c r="BN14" s="623"/>
      <c r="BO14" s="659">
        <v>2.5</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252036</v>
      </c>
      <c r="CS14" s="622"/>
      <c r="CT14" s="622"/>
      <c r="CU14" s="622"/>
      <c r="CV14" s="622"/>
      <c r="CW14" s="622"/>
      <c r="CX14" s="622"/>
      <c r="CY14" s="623"/>
      <c r="CZ14" s="659">
        <v>3.6</v>
      </c>
      <c r="DA14" s="659"/>
      <c r="DB14" s="659"/>
      <c r="DC14" s="659"/>
      <c r="DD14" s="627" t="s">
        <v>122</v>
      </c>
      <c r="DE14" s="622"/>
      <c r="DF14" s="622"/>
      <c r="DG14" s="622"/>
      <c r="DH14" s="622"/>
      <c r="DI14" s="622"/>
      <c r="DJ14" s="622"/>
      <c r="DK14" s="622"/>
      <c r="DL14" s="622"/>
      <c r="DM14" s="622"/>
      <c r="DN14" s="622"/>
      <c r="DO14" s="622"/>
      <c r="DP14" s="623"/>
      <c r="DQ14" s="627">
        <v>252036</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67986</v>
      </c>
      <c r="BH15" s="622"/>
      <c r="BI15" s="622"/>
      <c r="BJ15" s="622"/>
      <c r="BK15" s="622"/>
      <c r="BL15" s="622"/>
      <c r="BM15" s="622"/>
      <c r="BN15" s="623"/>
      <c r="BO15" s="659">
        <v>10.5</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661716</v>
      </c>
      <c r="CS15" s="622"/>
      <c r="CT15" s="622"/>
      <c r="CU15" s="622"/>
      <c r="CV15" s="622"/>
      <c r="CW15" s="622"/>
      <c r="CX15" s="622"/>
      <c r="CY15" s="623"/>
      <c r="CZ15" s="659">
        <v>9.4</v>
      </c>
      <c r="DA15" s="659"/>
      <c r="DB15" s="659"/>
      <c r="DC15" s="659"/>
      <c r="DD15" s="627">
        <v>142967</v>
      </c>
      <c r="DE15" s="622"/>
      <c r="DF15" s="622"/>
      <c r="DG15" s="622"/>
      <c r="DH15" s="622"/>
      <c r="DI15" s="622"/>
      <c r="DJ15" s="622"/>
      <c r="DK15" s="622"/>
      <c r="DL15" s="622"/>
      <c r="DM15" s="622"/>
      <c r="DN15" s="622"/>
      <c r="DO15" s="622"/>
      <c r="DP15" s="623"/>
      <c r="DQ15" s="627">
        <v>486557</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1887</v>
      </c>
      <c r="S16" s="622"/>
      <c r="T16" s="622"/>
      <c r="U16" s="622"/>
      <c r="V16" s="622"/>
      <c r="W16" s="622"/>
      <c r="X16" s="622"/>
      <c r="Y16" s="623"/>
      <c r="Z16" s="659">
        <v>0</v>
      </c>
      <c r="AA16" s="659"/>
      <c r="AB16" s="659"/>
      <c r="AC16" s="659"/>
      <c r="AD16" s="660">
        <v>1887</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10084</v>
      </c>
      <c r="S17" s="622"/>
      <c r="T17" s="622"/>
      <c r="U17" s="622"/>
      <c r="V17" s="622"/>
      <c r="W17" s="622"/>
      <c r="X17" s="622"/>
      <c r="Y17" s="623"/>
      <c r="Z17" s="659">
        <v>0.1</v>
      </c>
      <c r="AA17" s="659"/>
      <c r="AB17" s="659"/>
      <c r="AC17" s="659"/>
      <c r="AD17" s="660">
        <v>10084</v>
      </c>
      <c r="AE17" s="660"/>
      <c r="AF17" s="660"/>
      <c r="AG17" s="660"/>
      <c r="AH17" s="660"/>
      <c r="AI17" s="660"/>
      <c r="AJ17" s="660"/>
      <c r="AK17" s="660"/>
      <c r="AL17" s="624">
        <v>0.3</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539602</v>
      </c>
      <c r="CS17" s="622"/>
      <c r="CT17" s="622"/>
      <c r="CU17" s="622"/>
      <c r="CV17" s="622"/>
      <c r="CW17" s="622"/>
      <c r="CX17" s="622"/>
      <c r="CY17" s="623"/>
      <c r="CZ17" s="659">
        <v>7.7</v>
      </c>
      <c r="DA17" s="659"/>
      <c r="DB17" s="659"/>
      <c r="DC17" s="659"/>
      <c r="DD17" s="627" t="s">
        <v>122</v>
      </c>
      <c r="DE17" s="622"/>
      <c r="DF17" s="622"/>
      <c r="DG17" s="622"/>
      <c r="DH17" s="622"/>
      <c r="DI17" s="622"/>
      <c r="DJ17" s="622"/>
      <c r="DK17" s="622"/>
      <c r="DL17" s="622"/>
      <c r="DM17" s="622"/>
      <c r="DN17" s="622"/>
      <c r="DO17" s="622"/>
      <c r="DP17" s="623"/>
      <c r="DQ17" s="627">
        <v>536901</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1777</v>
      </c>
      <c r="S18" s="622"/>
      <c r="T18" s="622"/>
      <c r="U18" s="622"/>
      <c r="V18" s="622"/>
      <c r="W18" s="622"/>
      <c r="X18" s="622"/>
      <c r="Y18" s="623"/>
      <c r="Z18" s="659">
        <v>0</v>
      </c>
      <c r="AA18" s="659"/>
      <c r="AB18" s="659"/>
      <c r="AC18" s="659"/>
      <c r="AD18" s="660">
        <v>1777</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v>9004</v>
      </c>
      <c r="CS18" s="622"/>
      <c r="CT18" s="622"/>
      <c r="CU18" s="622"/>
      <c r="CV18" s="622"/>
      <c r="CW18" s="622"/>
      <c r="CX18" s="622"/>
      <c r="CY18" s="623"/>
      <c r="CZ18" s="659">
        <v>0.1</v>
      </c>
      <c r="DA18" s="659"/>
      <c r="DB18" s="659"/>
      <c r="DC18" s="659"/>
      <c r="DD18" s="627" t="s">
        <v>122</v>
      </c>
      <c r="DE18" s="622"/>
      <c r="DF18" s="622"/>
      <c r="DG18" s="622"/>
      <c r="DH18" s="622"/>
      <c r="DI18" s="622"/>
      <c r="DJ18" s="622"/>
      <c r="DK18" s="622"/>
      <c r="DL18" s="622"/>
      <c r="DM18" s="622"/>
      <c r="DN18" s="622"/>
      <c r="DO18" s="622"/>
      <c r="DP18" s="623"/>
      <c r="DQ18" s="627">
        <v>9004</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1777</v>
      </c>
      <c r="S19" s="622"/>
      <c r="T19" s="622"/>
      <c r="U19" s="622"/>
      <c r="V19" s="622"/>
      <c r="W19" s="622"/>
      <c r="X19" s="622"/>
      <c r="Y19" s="623"/>
      <c r="Z19" s="659">
        <v>0</v>
      </c>
      <c r="AA19" s="659"/>
      <c r="AB19" s="659"/>
      <c r="AC19" s="659"/>
      <c r="AD19" s="660">
        <v>1777</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2892</v>
      </c>
      <c r="BH19" s="622"/>
      <c r="BI19" s="622"/>
      <c r="BJ19" s="622"/>
      <c r="BK19" s="622"/>
      <c r="BL19" s="622"/>
      <c r="BM19" s="622"/>
      <c r="BN19" s="623"/>
      <c r="BO19" s="659">
        <v>0.4</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2892</v>
      </c>
      <c r="BH20" s="622"/>
      <c r="BI20" s="622"/>
      <c r="BJ20" s="622"/>
      <c r="BK20" s="622"/>
      <c r="BL20" s="622"/>
      <c r="BM20" s="622"/>
      <c r="BN20" s="623"/>
      <c r="BO20" s="659">
        <v>0.4</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7008831</v>
      </c>
      <c r="CS20" s="622"/>
      <c r="CT20" s="622"/>
      <c r="CU20" s="622"/>
      <c r="CV20" s="622"/>
      <c r="CW20" s="622"/>
      <c r="CX20" s="622"/>
      <c r="CY20" s="623"/>
      <c r="CZ20" s="659">
        <v>100</v>
      </c>
      <c r="DA20" s="659"/>
      <c r="DB20" s="659"/>
      <c r="DC20" s="659"/>
      <c r="DD20" s="627">
        <v>1081640</v>
      </c>
      <c r="DE20" s="622"/>
      <c r="DF20" s="622"/>
      <c r="DG20" s="622"/>
      <c r="DH20" s="622"/>
      <c r="DI20" s="622"/>
      <c r="DJ20" s="622"/>
      <c r="DK20" s="622"/>
      <c r="DL20" s="622"/>
      <c r="DM20" s="622"/>
      <c r="DN20" s="622"/>
      <c r="DO20" s="622"/>
      <c r="DP20" s="623"/>
      <c r="DQ20" s="627">
        <v>3721586</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2460626</v>
      </c>
      <c r="S21" s="622"/>
      <c r="T21" s="622"/>
      <c r="U21" s="622"/>
      <c r="V21" s="622"/>
      <c r="W21" s="622"/>
      <c r="X21" s="622"/>
      <c r="Y21" s="623"/>
      <c r="Z21" s="659">
        <v>34</v>
      </c>
      <c r="AA21" s="659"/>
      <c r="AB21" s="659"/>
      <c r="AC21" s="659"/>
      <c r="AD21" s="660">
        <v>2128772</v>
      </c>
      <c r="AE21" s="660"/>
      <c r="AF21" s="660"/>
      <c r="AG21" s="660"/>
      <c r="AH21" s="660"/>
      <c r="AI21" s="660"/>
      <c r="AJ21" s="660"/>
      <c r="AK21" s="660"/>
      <c r="AL21" s="624">
        <v>72.099999999999994</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2892</v>
      </c>
      <c r="BH21" s="622"/>
      <c r="BI21" s="622"/>
      <c r="BJ21" s="622"/>
      <c r="BK21" s="622"/>
      <c r="BL21" s="622"/>
      <c r="BM21" s="622"/>
      <c r="BN21" s="623"/>
      <c r="BO21" s="659">
        <v>0.4</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2128772</v>
      </c>
      <c r="S22" s="622"/>
      <c r="T22" s="622"/>
      <c r="U22" s="622"/>
      <c r="V22" s="622"/>
      <c r="W22" s="622"/>
      <c r="X22" s="622"/>
      <c r="Y22" s="623"/>
      <c r="Z22" s="659">
        <v>29.4</v>
      </c>
      <c r="AA22" s="659"/>
      <c r="AB22" s="659"/>
      <c r="AC22" s="659"/>
      <c r="AD22" s="660">
        <v>2128772</v>
      </c>
      <c r="AE22" s="660"/>
      <c r="AF22" s="660"/>
      <c r="AG22" s="660"/>
      <c r="AH22" s="660"/>
      <c r="AI22" s="660"/>
      <c r="AJ22" s="660"/>
      <c r="AK22" s="660"/>
      <c r="AL22" s="624">
        <v>72.099999999999994</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270</v>
      </c>
      <c r="C23" s="619"/>
      <c r="D23" s="619"/>
      <c r="E23" s="619"/>
      <c r="F23" s="619"/>
      <c r="G23" s="619"/>
      <c r="H23" s="619"/>
      <c r="I23" s="619"/>
      <c r="J23" s="619"/>
      <c r="K23" s="619"/>
      <c r="L23" s="619"/>
      <c r="M23" s="619"/>
      <c r="N23" s="619"/>
      <c r="O23" s="619"/>
      <c r="P23" s="619"/>
      <c r="Q23" s="620"/>
      <c r="R23" s="621">
        <v>331854</v>
      </c>
      <c r="S23" s="622"/>
      <c r="T23" s="622"/>
      <c r="U23" s="622"/>
      <c r="V23" s="622"/>
      <c r="W23" s="622"/>
      <c r="X23" s="622"/>
      <c r="Y23" s="623"/>
      <c r="Z23" s="659">
        <v>4.5999999999999996</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1640825</v>
      </c>
      <c r="CS24" s="674"/>
      <c r="CT24" s="674"/>
      <c r="CU24" s="674"/>
      <c r="CV24" s="674"/>
      <c r="CW24" s="674"/>
      <c r="CX24" s="674"/>
      <c r="CY24" s="702"/>
      <c r="CZ24" s="703">
        <v>23.4</v>
      </c>
      <c r="DA24" s="685"/>
      <c r="DB24" s="685"/>
      <c r="DC24" s="705"/>
      <c r="DD24" s="701">
        <v>1381603</v>
      </c>
      <c r="DE24" s="674"/>
      <c r="DF24" s="674"/>
      <c r="DG24" s="674"/>
      <c r="DH24" s="674"/>
      <c r="DI24" s="674"/>
      <c r="DJ24" s="674"/>
      <c r="DK24" s="702"/>
      <c r="DL24" s="701">
        <v>1328754</v>
      </c>
      <c r="DM24" s="674"/>
      <c r="DN24" s="674"/>
      <c r="DO24" s="674"/>
      <c r="DP24" s="674"/>
      <c r="DQ24" s="674"/>
      <c r="DR24" s="674"/>
      <c r="DS24" s="674"/>
      <c r="DT24" s="674"/>
      <c r="DU24" s="674"/>
      <c r="DV24" s="702"/>
      <c r="DW24" s="703">
        <v>45</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3274135</v>
      </c>
      <c r="S25" s="622"/>
      <c r="T25" s="622"/>
      <c r="U25" s="622"/>
      <c r="V25" s="622"/>
      <c r="W25" s="622"/>
      <c r="X25" s="622"/>
      <c r="Y25" s="623"/>
      <c r="Z25" s="659">
        <v>45.2</v>
      </c>
      <c r="AA25" s="659"/>
      <c r="AB25" s="659"/>
      <c r="AC25" s="659"/>
      <c r="AD25" s="660">
        <v>2942281</v>
      </c>
      <c r="AE25" s="660"/>
      <c r="AF25" s="660"/>
      <c r="AG25" s="660"/>
      <c r="AH25" s="660"/>
      <c r="AI25" s="660"/>
      <c r="AJ25" s="660"/>
      <c r="AK25" s="660"/>
      <c r="AL25" s="624">
        <v>99.6</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824660</v>
      </c>
      <c r="CS25" s="634"/>
      <c r="CT25" s="634"/>
      <c r="CU25" s="634"/>
      <c r="CV25" s="634"/>
      <c r="CW25" s="634"/>
      <c r="CX25" s="634"/>
      <c r="CY25" s="635"/>
      <c r="CZ25" s="624">
        <v>11.8</v>
      </c>
      <c r="DA25" s="636"/>
      <c r="DB25" s="636"/>
      <c r="DC25" s="637"/>
      <c r="DD25" s="627">
        <v>756708</v>
      </c>
      <c r="DE25" s="634"/>
      <c r="DF25" s="634"/>
      <c r="DG25" s="634"/>
      <c r="DH25" s="634"/>
      <c r="DI25" s="634"/>
      <c r="DJ25" s="634"/>
      <c r="DK25" s="635"/>
      <c r="DL25" s="627">
        <v>742419</v>
      </c>
      <c r="DM25" s="634"/>
      <c r="DN25" s="634"/>
      <c r="DO25" s="634"/>
      <c r="DP25" s="634"/>
      <c r="DQ25" s="634"/>
      <c r="DR25" s="634"/>
      <c r="DS25" s="634"/>
      <c r="DT25" s="634"/>
      <c r="DU25" s="634"/>
      <c r="DV25" s="635"/>
      <c r="DW25" s="624">
        <v>25.1</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546350</v>
      </c>
      <c r="CS26" s="622"/>
      <c r="CT26" s="622"/>
      <c r="CU26" s="622"/>
      <c r="CV26" s="622"/>
      <c r="CW26" s="622"/>
      <c r="CX26" s="622"/>
      <c r="CY26" s="623"/>
      <c r="CZ26" s="624">
        <v>7.8</v>
      </c>
      <c r="DA26" s="636"/>
      <c r="DB26" s="636"/>
      <c r="DC26" s="637"/>
      <c r="DD26" s="627">
        <v>489616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40175</v>
      </c>
      <c r="S27" s="622"/>
      <c r="T27" s="622"/>
      <c r="U27" s="622"/>
      <c r="V27" s="622"/>
      <c r="W27" s="622"/>
      <c r="X27" s="622"/>
      <c r="Y27" s="623"/>
      <c r="Z27" s="659">
        <v>0.6</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648030</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276563</v>
      </c>
      <c r="CS27" s="634"/>
      <c r="CT27" s="634"/>
      <c r="CU27" s="634"/>
      <c r="CV27" s="634"/>
      <c r="CW27" s="634"/>
      <c r="CX27" s="634"/>
      <c r="CY27" s="635"/>
      <c r="CZ27" s="624">
        <v>3.9</v>
      </c>
      <c r="DA27" s="636"/>
      <c r="DB27" s="636"/>
      <c r="DC27" s="637"/>
      <c r="DD27" s="627">
        <v>87994</v>
      </c>
      <c r="DE27" s="634"/>
      <c r="DF27" s="634"/>
      <c r="DG27" s="634"/>
      <c r="DH27" s="634"/>
      <c r="DI27" s="634"/>
      <c r="DJ27" s="634"/>
      <c r="DK27" s="635"/>
      <c r="DL27" s="627">
        <v>49434</v>
      </c>
      <c r="DM27" s="634"/>
      <c r="DN27" s="634"/>
      <c r="DO27" s="634"/>
      <c r="DP27" s="634"/>
      <c r="DQ27" s="634"/>
      <c r="DR27" s="634"/>
      <c r="DS27" s="634"/>
      <c r="DT27" s="634"/>
      <c r="DU27" s="634"/>
      <c r="DV27" s="635"/>
      <c r="DW27" s="624">
        <v>1.7</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56888</v>
      </c>
      <c r="S28" s="622"/>
      <c r="T28" s="622"/>
      <c r="U28" s="622"/>
      <c r="V28" s="622"/>
      <c r="W28" s="622"/>
      <c r="X28" s="622"/>
      <c r="Y28" s="623"/>
      <c r="Z28" s="659">
        <v>0.8</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539602</v>
      </c>
      <c r="CS28" s="622"/>
      <c r="CT28" s="622"/>
      <c r="CU28" s="622"/>
      <c r="CV28" s="622"/>
      <c r="CW28" s="622"/>
      <c r="CX28" s="622"/>
      <c r="CY28" s="623"/>
      <c r="CZ28" s="624">
        <v>7.7</v>
      </c>
      <c r="DA28" s="636"/>
      <c r="DB28" s="636"/>
      <c r="DC28" s="637"/>
      <c r="DD28" s="627">
        <v>536901</v>
      </c>
      <c r="DE28" s="622"/>
      <c r="DF28" s="622"/>
      <c r="DG28" s="622"/>
      <c r="DH28" s="622"/>
      <c r="DI28" s="622"/>
      <c r="DJ28" s="622"/>
      <c r="DK28" s="623"/>
      <c r="DL28" s="627">
        <v>536901</v>
      </c>
      <c r="DM28" s="622"/>
      <c r="DN28" s="622"/>
      <c r="DO28" s="622"/>
      <c r="DP28" s="622"/>
      <c r="DQ28" s="622"/>
      <c r="DR28" s="622"/>
      <c r="DS28" s="622"/>
      <c r="DT28" s="622"/>
      <c r="DU28" s="622"/>
      <c r="DV28" s="623"/>
      <c r="DW28" s="624">
        <v>18.2</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27047</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539602</v>
      </c>
      <c r="CS29" s="634"/>
      <c r="CT29" s="634"/>
      <c r="CU29" s="634"/>
      <c r="CV29" s="634"/>
      <c r="CW29" s="634"/>
      <c r="CX29" s="634"/>
      <c r="CY29" s="635"/>
      <c r="CZ29" s="624">
        <v>7.7</v>
      </c>
      <c r="DA29" s="636"/>
      <c r="DB29" s="636"/>
      <c r="DC29" s="637"/>
      <c r="DD29" s="627">
        <v>536901</v>
      </c>
      <c r="DE29" s="634"/>
      <c r="DF29" s="634"/>
      <c r="DG29" s="634"/>
      <c r="DH29" s="634"/>
      <c r="DI29" s="634"/>
      <c r="DJ29" s="634"/>
      <c r="DK29" s="635"/>
      <c r="DL29" s="627">
        <v>536901</v>
      </c>
      <c r="DM29" s="634"/>
      <c r="DN29" s="634"/>
      <c r="DO29" s="634"/>
      <c r="DP29" s="634"/>
      <c r="DQ29" s="634"/>
      <c r="DR29" s="634"/>
      <c r="DS29" s="634"/>
      <c r="DT29" s="634"/>
      <c r="DU29" s="634"/>
      <c r="DV29" s="635"/>
      <c r="DW29" s="624">
        <v>18.2</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422390</v>
      </c>
      <c r="S30" s="622"/>
      <c r="T30" s="622"/>
      <c r="U30" s="622"/>
      <c r="V30" s="622"/>
      <c r="W30" s="622"/>
      <c r="X30" s="622"/>
      <c r="Y30" s="623"/>
      <c r="Z30" s="659">
        <v>5.8</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526730</v>
      </c>
      <c r="CS30" s="622"/>
      <c r="CT30" s="622"/>
      <c r="CU30" s="622"/>
      <c r="CV30" s="622"/>
      <c r="CW30" s="622"/>
      <c r="CX30" s="622"/>
      <c r="CY30" s="623"/>
      <c r="CZ30" s="624">
        <v>7.5</v>
      </c>
      <c r="DA30" s="636"/>
      <c r="DB30" s="636"/>
      <c r="DC30" s="637"/>
      <c r="DD30" s="627">
        <v>524029</v>
      </c>
      <c r="DE30" s="622"/>
      <c r="DF30" s="622"/>
      <c r="DG30" s="622"/>
      <c r="DH30" s="622"/>
      <c r="DI30" s="622"/>
      <c r="DJ30" s="622"/>
      <c r="DK30" s="623"/>
      <c r="DL30" s="627">
        <v>524029</v>
      </c>
      <c r="DM30" s="622"/>
      <c r="DN30" s="622"/>
      <c r="DO30" s="622"/>
      <c r="DP30" s="622"/>
      <c r="DQ30" s="622"/>
      <c r="DR30" s="622"/>
      <c r="DS30" s="622"/>
      <c r="DT30" s="622"/>
      <c r="DU30" s="622"/>
      <c r="DV30" s="623"/>
      <c r="DW30" s="624">
        <v>17.7</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97.2</v>
      </c>
      <c r="BH31" s="684"/>
      <c r="BI31" s="684"/>
      <c r="BJ31" s="684"/>
      <c r="BK31" s="684"/>
      <c r="BL31" s="684"/>
      <c r="BM31" s="685">
        <v>89</v>
      </c>
      <c r="BN31" s="684"/>
      <c r="BO31" s="684"/>
      <c r="BP31" s="684"/>
      <c r="BQ31" s="686"/>
      <c r="BR31" s="683">
        <v>97.3</v>
      </c>
      <c r="BS31" s="684"/>
      <c r="BT31" s="684"/>
      <c r="BU31" s="684"/>
      <c r="BV31" s="684"/>
      <c r="BW31" s="684"/>
      <c r="BX31" s="685">
        <v>88.8</v>
      </c>
      <c r="BY31" s="684"/>
      <c r="BZ31" s="684"/>
      <c r="CA31" s="684"/>
      <c r="CB31" s="686"/>
      <c r="CD31" s="642"/>
      <c r="CE31" s="643"/>
      <c r="CF31" s="618" t="s">
        <v>300</v>
      </c>
      <c r="CG31" s="619"/>
      <c r="CH31" s="619"/>
      <c r="CI31" s="619"/>
      <c r="CJ31" s="619"/>
      <c r="CK31" s="619"/>
      <c r="CL31" s="619"/>
      <c r="CM31" s="619"/>
      <c r="CN31" s="619"/>
      <c r="CO31" s="619"/>
      <c r="CP31" s="619"/>
      <c r="CQ31" s="620"/>
      <c r="CR31" s="621">
        <v>12872</v>
      </c>
      <c r="CS31" s="634"/>
      <c r="CT31" s="634"/>
      <c r="CU31" s="634"/>
      <c r="CV31" s="634"/>
      <c r="CW31" s="634"/>
      <c r="CX31" s="634"/>
      <c r="CY31" s="635"/>
      <c r="CZ31" s="624">
        <v>0.2</v>
      </c>
      <c r="DA31" s="636"/>
      <c r="DB31" s="636"/>
      <c r="DC31" s="637"/>
      <c r="DD31" s="627">
        <v>12872</v>
      </c>
      <c r="DE31" s="634"/>
      <c r="DF31" s="634"/>
      <c r="DG31" s="634"/>
      <c r="DH31" s="634"/>
      <c r="DI31" s="634"/>
      <c r="DJ31" s="634"/>
      <c r="DK31" s="635"/>
      <c r="DL31" s="627">
        <v>12872</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208029</v>
      </c>
      <c r="S32" s="622"/>
      <c r="T32" s="622"/>
      <c r="U32" s="622"/>
      <c r="V32" s="622"/>
      <c r="W32" s="622"/>
      <c r="X32" s="622"/>
      <c r="Y32" s="623"/>
      <c r="Z32" s="659">
        <v>2.9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97.2</v>
      </c>
      <c r="BH32" s="634"/>
      <c r="BI32" s="634"/>
      <c r="BJ32" s="634"/>
      <c r="BK32" s="634"/>
      <c r="BL32" s="634"/>
      <c r="BM32" s="625">
        <v>90.7</v>
      </c>
      <c r="BN32" s="634"/>
      <c r="BO32" s="634"/>
      <c r="BP32" s="634"/>
      <c r="BQ32" s="657"/>
      <c r="BR32" s="692">
        <v>97.5</v>
      </c>
      <c r="BS32" s="634"/>
      <c r="BT32" s="634"/>
      <c r="BU32" s="634"/>
      <c r="BV32" s="634"/>
      <c r="BW32" s="634"/>
      <c r="BX32" s="625">
        <v>89.6</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13299</v>
      </c>
      <c r="S33" s="622"/>
      <c r="T33" s="622"/>
      <c r="U33" s="622"/>
      <c r="V33" s="622"/>
      <c r="W33" s="622"/>
      <c r="X33" s="622"/>
      <c r="Y33" s="623"/>
      <c r="Z33" s="659">
        <v>0.2</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96.1</v>
      </c>
      <c r="BH33" s="606"/>
      <c r="BI33" s="606"/>
      <c r="BJ33" s="606"/>
      <c r="BK33" s="606"/>
      <c r="BL33" s="606"/>
      <c r="BM33" s="652">
        <v>83</v>
      </c>
      <c r="BN33" s="606"/>
      <c r="BO33" s="606"/>
      <c r="BP33" s="606"/>
      <c r="BQ33" s="669"/>
      <c r="BR33" s="682">
        <v>96.1</v>
      </c>
      <c r="BS33" s="606"/>
      <c r="BT33" s="606"/>
      <c r="BU33" s="606"/>
      <c r="BV33" s="606"/>
      <c r="BW33" s="606"/>
      <c r="BX33" s="652">
        <v>84.2</v>
      </c>
      <c r="BY33" s="606"/>
      <c r="BZ33" s="606"/>
      <c r="CA33" s="606"/>
      <c r="CB33" s="669"/>
      <c r="CD33" s="618" t="s">
        <v>307</v>
      </c>
      <c r="CE33" s="619"/>
      <c r="CF33" s="619"/>
      <c r="CG33" s="619"/>
      <c r="CH33" s="619"/>
      <c r="CI33" s="619"/>
      <c r="CJ33" s="619"/>
      <c r="CK33" s="619"/>
      <c r="CL33" s="619"/>
      <c r="CM33" s="619"/>
      <c r="CN33" s="619"/>
      <c r="CO33" s="619"/>
      <c r="CP33" s="619"/>
      <c r="CQ33" s="620"/>
      <c r="CR33" s="621">
        <v>4286366</v>
      </c>
      <c r="CS33" s="634"/>
      <c r="CT33" s="634"/>
      <c r="CU33" s="634"/>
      <c r="CV33" s="634"/>
      <c r="CW33" s="634"/>
      <c r="CX33" s="634"/>
      <c r="CY33" s="635"/>
      <c r="CZ33" s="624">
        <v>61.2</v>
      </c>
      <c r="DA33" s="636"/>
      <c r="DB33" s="636"/>
      <c r="DC33" s="637"/>
      <c r="DD33" s="627">
        <v>2298809</v>
      </c>
      <c r="DE33" s="634"/>
      <c r="DF33" s="634"/>
      <c r="DG33" s="634"/>
      <c r="DH33" s="634"/>
      <c r="DI33" s="634"/>
      <c r="DJ33" s="634"/>
      <c r="DK33" s="635"/>
      <c r="DL33" s="627">
        <v>1040566</v>
      </c>
      <c r="DM33" s="634"/>
      <c r="DN33" s="634"/>
      <c r="DO33" s="634"/>
      <c r="DP33" s="634"/>
      <c r="DQ33" s="634"/>
      <c r="DR33" s="634"/>
      <c r="DS33" s="634"/>
      <c r="DT33" s="634"/>
      <c r="DU33" s="634"/>
      <c r="DV33" s="635"/>
      <c r="DW33" s="624">
        <v>35.200000000000003</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918568</v>
      </c>
      <c r="S34" s="622"/>
      <c r="T34" s="622"/>
      <c r="U34" s="622"/>
      <c r="V34" s="622"/>
      <c r="W34" s="622"/>
      <c r="X34" s="622"/>
      <c r="Y34" s="623"/>
      <c r="Z34" s="659">
        <v>12.7</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906859</v>
      </c>
      <c r="CS34" s="622"/>
      <c r="CT34" s="622"/>
      <c r="CU34" s="622"/>
      <c r="CV34" s="622"/>
      <c r="CW34" s="622"/>
      <c r="CX34" s="622"/>
      <c r="CY34" s="623"/>
      <c r="CZ34" s="624">
        <v>12.9</v>
      </c>
      <c r="DA34" s="636"/>
      <c r="DB34" s="636"/>
      <c r="DC34" s="637"/>
      <c r="DD34" s="627">
        <v>522754</v>
      </c>
      <c r="DE34" s="622"/>
      <c r="DF34" s="622"/>
      <c r="DG34" s="622"/>
      <c r="DH34" s="622"/>
      <c r="DI34" s="622"/>
      <c r="DJ34" s="622"/>
      <c r="DK34" s="623"/>
      <c r="DL34" s="627">
        <v>449724</v>
      </c>
      <c r="DM34" s="622"/>
      <c r="DN34" s="622"/>
      <c r="DO34" s="622"/>
      <c r="DP34" s="622"/>
      <c r="DQ34" s="622"/>
      <c r="DR34" s="622"/>
      <c r="DS34" s="622"/>
      <c r="DT34" s="622"/>
      <c r="DU34" s="622"/>
      <c r="DV34" s="623"/>
      <c r="DW34" s="624">
        <v>15.2</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677342</v>
      </c>
      <c r="S35" s="622"/>
      <c r="T35" s="622"/>
      <c r="U35" s="622"/>
      <c r="V35" s="622"/>
      <c r="W35" s="622"/>
      <c r="X35" s="622"/>
      <c r="Y35" s="623"/>
      <c r="Z35" s="659">
        <v>9.4</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194629</v>
      </c>
      <c r="CS35" s="634"/>
      <c r="CT35" s="634"/>
      <c r="CU35" s="634"/>
      <c r="CV35" s="634"/>
      <c r="CW35" s="634"/>
      <c r="CX35" s="634"/>
      <c r="CY35" s="635"/>
      <c r="CZ35" s="624">
        <v>2.8</v>
      </c>
      <c r="DA35" s="636"/>
      <c r="DB35" s="636"/>
      <c r="DC35" s="637"/>
      <c r="DD35" s="627">
        <v>139638</v>
      </c>
      <c r="DE35" s="634"/>
      <c r="DF35" s="634"/>
      <c r="DG35" s="634"/>
      <c r="DH35" s="634"/>
      <c r="DI35" s="634"/>
      <c r="DJ35" s="634"/>
      <c r="DK35" s="635"/>
      <c r="DL35" s="627">
        <v>1113</v>
      </c>
      <c r="DM35" s="634"/>
      <c r="DN35" s="634"/>
      <c r="DO35" s="634"/>
      <c r="DP35" s="634"/>
      <c r="DQ35" s="634"/>
      <c r="DR35" s="634"/>
      <c r="DS35" s="634"/>
      <c r="DT35" s="634"/>
      <c r="DU35" s="634"/>
      <c r="DV35" s="635"/>
      <c r="DW35" s="624">
        <v>0</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370501</v>
      </c>
      <c r="S36" s="622"/>
      <c r="T36" s="622"/>
      <c r="U36" s="622"/>
      <c r="V36" s="622"/>
      <c r="W36" s="622"/>
      <c r="X36" s="622"/>
      <c r="Y36" s="623"/>
      <c r="Z36" s="659">
        <v>5.0999999999999996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337613</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35038</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1872638</v>
      </c>
      <c r="CS36" s="622"/>
      <c r="CT36" s="622"/>
      <c r="CU36" s="622"/>
      <c r="CV36" s="622"/>
      <c r="CW36" s="622"/>
      <c r="CX36" s="622"/>
      <c r="CY36" s="623"/>
      <c r="CZ36" s="624">
        <v>26.7</v>
      </c>
      <c r="DA36" s="636"/>
      <c r="DB36" s="636"/>
      <c r="DC36" s="637"/>
      <c r="DD36" s="627">
        <v>808371</v>
      </c>
      <c r="DE36" s="622"/>
      <c r="DF36" s="622"/>
      <c r="DG36" s="622"/>
      <c r="DH36" s="622"/>
      <c r="DI36" s="622"/>
      <c r="DJ36" s="622"/>
      <c r="DK36" s="623"/>
      <c r="DL36" s="627">
        <v>589729</v>
      </c>
      <c r="DM36" s="622"/>
      <c r="DN36" s="622"/>
      <c r="DO36" s="622"/>
      <c r="DP36" s="622"/>
      <c r="DQ36" s="622"/>
      <c r="DR36" s="622"/>
      <c r="DS36" s="622"/>
      <c r="DT36" s="622"/>
      <c r="DU36" s="622"/>
      <c r="DV36" s="623"/>
      <c r="DW36" s="624">
        <v>20</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129237</v>
      </c>
      <c r="S37" s="622"/>
      <c r="T37" s="622"/>
      <c r="U37" s="622"/>
      <c r="V37" s="622"/>
      <c r="W37" s="622"/>
      <c r="X37" s="622"/>
      <c r="Y37" s="623"/>
      <c r="Z37" s="659">
        <v>1.8</v>
      </c>
      <c r="AA37" s="659"/>
      <c r="AB37" s="659"/>
      <c r="AC37" s="659"/>
      <c r="AD37" s="660">
        <v>12089</v>
      </c>
      <c r="AE37" s="660"/>
      <c r="AF37" s="660"/>
      <c r="AG37" s="660"/>
      <c r="AH37" s="660"/>
      <c r="AI37" s="660"/>
      <c r="AJ37" s="660"/>
      <c r="AK37" s="660"/>
      <c r="AL37" s="624">
        <v>0.4</v>
      </c>
      <c r="AM37" s="625"/>
      <c r="AN37" s="625"/>
      <c r="AO37" s="661"/>
      <c r="AQ37" s="654" t="s">
        <v>319</v>
      </c>
      <c r="AR37" s="655"/>
      <c r="AS37" s="655"/>
      <c r="AT37" s="655"/>
      <c r="AU37" s="655"/>
      <c r="AV37" s="655"/>
      <c r="AW37" s="655"/>
      <c r="AX37" s="655"/>
      <c r="AY37" s="656"/>
      <c r="AZ37" s="621">
        <v>111881</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116258</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1131562</v>
      </c>
      <c r="CS37" s="634"/>
      <c r="CT37" s="634"/>
      <c r="CU37" s="634"/>
      <c r="CV37" s="634"/>
      <c r="CW37" s="634"/>
      <c r="CX37" s="634"/>
      <c r="CY37" s="635"/>
      <c r="CZ37" s="624">
        <v>16.100000000000001</v>
      </c>
      <c r="DA37" s="636"/>
      <c r="DB37" s="636"/>
      <c r="DC37" s="637"/>
      <c r="DD37" s="627">
        <v>452462</v>
      </c>
      <c r="DE37" s="634"/>
      <c r="DF37" s="634"/>
      <c r="DG37" s="634"/>
      <c r="DH37" s="634"/>
      <c r="DI37" s="634"/>
      <c r="DJ37" s="634"/>
      <c r="DK37" s="635"/>
      <c r="DL37" s="627">
        <v>451747</v>
      </c>
      <c r="DM37" s="634"/>
      <c r="DN37" s="634"/>
      <c r="DO37" s="634"/>
      <c r="DP37" s="634"/>
      <c r="DQ37" s="634"/>
      <c r="DR37" s="634"/>
      <c r="DS37" s="634"/>
      <c r="DT37" s="634"/>
      <c r="DU37" s="634"/>
      <c r="DV37" s="635"/>
      <c r="DW37" s="624">
        <v>15.3</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1098200</v>
      </c>
      <c r="S38" s="622"/>
      <c r="T38" s="622"/>
      <c r="U38" s="622"/>
      <c r="V38" s="622"/>
      <c r="W38" s="622"/>
      <c r="X38" s="622"/>
      <c r="Y38" s="623"/>
      <c r="Z38" s="659">
        <v>15.2</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t="s">
        <v>122</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854</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225732</v>
      </c>
      <c r="CS38" s="622"/>
      <c r="CT38" s="622"/>
      <c r="CU38" s="622"/>
      <c r="CV38" s="622"/>
      <c r="CW38" s="622"/>
      <c r="CX38" s="622"/>
      <c r="CY38" s="623"/>
      <c r="CZ38" s="624">
        <v>3.2</v>
      </c>
      <c r="DA38" s="636"/>
      <c r="DB38" s="636"/>
      <c r="DC38" s="637"/>
      <c r="DD38" s="627">
        <v>172402</v>
      </c>
      <c r="DE38" s="622"/>
      <c r="DF38" s="622"/>
      <c r="DG38" s="622"/>
      <c r="DH38" s="622"/>
      <c r="DI38" s="622"/>
      <c r="DJ38" s="622"/>
      <c r="DK38" s="623"/>
      <c r="DL38" s="627" t="s">
        <v>122</v>
      </c>
      <c r="DM38" s="622"/>
      <c r="DN38" s="622"/>
      <c r="DO38" s="622"/>
      <c r="DP38" s="622"/>
      <c r="DQ38" s="622"/>
      <c r="DR38" s="622"/>
      <c r="DS38" s="622"/>
      <c r="DT38" s="622"/>
      <c r="DU38" s="622"/>
      <c r="DV38" s="623"/>
      <c r="DW38" s="624" t="s">
        <v>122</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1640</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1086508</v>
      </c>
      <c r="CS39" s="634"/>
      <c r="CT39" s="634"/>
      <c r="CU39" s="634"/>
      <c r="CV39" s="634"/>
      <c r="CW39" s="634"/>
      <c r="CX39" s="634"/>
      <c r="CY39" s="635"/>
      <c r="CZ39" s="624">
        <v>15.5</v>
      </c>
      <c r="DA39" s="636"/>
      <c r="DB39" s="636"/>
      <c r="DC39" s="637"/>
      <c r="DD39" s="627">
        <v>655644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208</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7235811</v>
      </c>
      <c r="S41" s="646"/>
      <c r="T41" s="646"/>
      <c r="U41" s="646"/>
      <c r="V41" s="646"/>
      <c r="W41" s="646"/>
      <c r="X41" s="646"/>
      <c r="Y41" s="649"/>
      <c r="Z41" s="650">
        <v>100</v>
      </c>
      <c r="AA41" s="650"/>
      <c r="AB41" s="650"/>
      <c r="AC41" s="650"/>
      <c r="AD41" s="651">
        <v>2954370</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128155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97577</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269</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1081640</v>
      </c>
      <c r="CS42" s="634"/>
      <c r="CT42" s="634"/>
      <c r="CU42" s="634"/>
      <c r="CV42" s="634"/>
      <c r="CW42" s="634"/>
      <c r="CX42" s="634"/>
      <c r="CY42" s="635"/>
      <c r="CZ42" s="624">
        <v>15.4</v>
      </c>
      <c r="DA42" s="636"/>
      <c r="DB42" s="636"/>
      <c r="DC42" s="637"/>
      <c r="DD42" s="627">
        <v>41174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8994</v>
      </c>
      <c r="CS43" s="634"/>
      <c r="CT43" s="634"/>
      <c r="CU43" s="634"/>
      <c r="CV43" s="634"/>
      <c r="CW43" s="634"/>
      <c r="CX43" s="634"/>
      <c r="CY43" s="635"/>
      <c r="CZ43" s="624">
        <v>0.1</v>
      </c>
      <c r="DA43" s="636"/>
      <c r="DB43" s="636"/>
      <c r="DC43" s="637"/>
      <c r="DD43" s="627">
        <v>8994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1081640</v>
      </c>
      <c r="CS44" s="622"/>
      <c r="CT44" s="622"/>
      <c r="CU44" s="622"/>
      <c r="CV44" s="622"/>
      <c r="CW44" s="622"/>
      <c r="CX44" s="622"/>
      <c r="CY44" s="623"/>
      <c r="CZ44" s="624">
        <v>15.4</v>
      </c>
      <c r="DA44" s="625"/>
      <c r="DB44" s="625"/>
      <c r="DC44" s="626"/>
      <c r="DD44" s="627">
        <v>41174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483736</v>
      </c>
      <c r="CS45" s="634"/>
      <c r="CT45" s="634"/>
      <c r="CU45" s="634"/>
      <c r="CV45" s="634"/>
      <c r="CW45" s="634"/>
      <c r="CX45" s="634"/>
      <c r="CY45" s="635"/>
      <c r="CZ45" s="624">
        <v>6.9</v>
      </c>
      <c r="DA45" s="636"/>
      <c r="DB45" s="636"/>
      <c r="DC45" s="637"/>
      <c r="DD45" s="627">
        <v>1290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597904</v>
      </c>
      <c r="CS46" s="622"/>
      <c r="CT46" s="622"/>
      <c r="CU46" s="622"/>
      <c r="CV46" s="622"/>
      <c r="CW46" s="622"/>
      <c r="CX46" s="622"/>
      <c r="CY46" s="623"/>
      <c r="CZ46" s="624">
        <v>8.5</v>
      </c>
      <c r="DA46" s="625"/>
      <c r="DB46" s="625"/>
      <c r="DC46" s="626"/>
      <c r="DD46" s="627">
        <v>39884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7008831</v>
      </c>
      <c r="CS49" s="606"/>
      <c r="CT49" s="606"/>
      <c r="CU49" s="606"/>
      <c r="CV49" s="606"/>
      <c r="CW49" s="606"/>
      <c r="CX49" s="606"/>
      <c r="CY49" s="607"/>
      <c r="CZ49" s="608">
        <v>100</v>
      </c>
      <c r="DA49" s="609"/>
      <c r="DB49" s="609"/>
      <c r="DC49" s="610"/>
      <c r="DD49" s="611">
        <v>3721586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24jLDIJ55G9S/I3LynJ4Ey7O9Ht21DK+hwUscEiNfa3bReGr/e6kPySlSKqiY0mjEGRFujtWnlapNCfpkqzgzA==" saltValue="+hYADGeXF9AYAHYfs1GWo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P59" sqref="AP59:AT59"/>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7236</v>
      </c>
      <c r="R7" s="1103"/>
      <c r="S7" s="1103"/>
      <c r="T7" s="1103"/>
      <c r="U7" s="1103"/>
      <c r="V7" s="1103">
        <v>7009</v>
      </c>
      <c r="W7" s="1103"/>
      <c r="X7" s="1103"/>
      <c r="Y7" s="1103"/>
      <c r="Z7" s="1103"/>
      <c r="AA7" s="1103">
        <v>227</v>
      </c>
      <c r="AB7" s="1103"/>
      <c r="AC7" s="1103"/>
      <c r="AD7" s="1103"/>
      <c r="AE7" s="1104"/>
      <c r="AF7" s="1105">
        <v>227</v>
      </c>
      <c r="AG7" s="1106"/>
      <c r="AH7" s="1106"/>
      <c r="AI7" s="1106"/>
      <c r="AJ7" s="1107"/>
      <c r="AK7" s="1108">
        <v>677</v>
      </c>
      <c r="AL7" s="1109"/>
      <c r="AM7" s="1109"/>
      <c r="AN7" s="1109"/>
      <c r="AO7" s="1109"/>
      <c r="AP7" s="1109">
        <v>6140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7236</v>
      </c>
      <c r="R23" s="1061"/>
      <c r="S23" s="1061"/>
      <c r="T23" s="1061"/>
      <c r="U23" s="1061"/>
      <c r="V23" s="1061">
        <v>7009</v>
      </c>
      <c r="W23" s="1061"/>
      <c r="X23" s="1061"/>
      <c r="Y23" s="1061"/>
      <c r="Z23" s="1061"/>
      <c r="AA23" s="1061">
        <v>227</v>
      </c>
      <c r="AB23" s="1061"/>
      <c r="AC23" s="1061"/>
      <c r="AD23" s="1061"/>
      <c r="AE23" s="1068"/>
      <c r="AF23" s="1069">
        <v>227</v>
      </c>
      <c r="AG23" s="1061"/>
      <c r="AH23" s="1061"/>
      <c r="AI23" s="1061"/>
      <c r="AJ23" s="1070"/>
      <c r="AK23" s="1071"/>
      <c r="AL23" s="1072"/>
      <c r="AM23" s="1072"/>
      <c r="AN23" s="1072"/>
      <c r="AO23" s="1072"/>
      <c r="AP23" s="1061">
        <v>6140</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948</v>
      </c>
      <c r="R28" s="1051"/>
      <c r="S28" s="1051"/>
      <c r="T28" s="1051"/>
      <c r="U28" s="1051"/>
      <c r="V28" s="1051">
        <v>913</v>
      </c>
      <c r="W28" s="1051"/>
      <c r="X28" s="1051"/>
      <c r="Y28" s="1051"/>
      <c r="Z28" s="1051"/>
      <c r="AA28" s="1051">
        <v>35</v>
      </c>
      <c r="AB28" s="1051"/>
      <c r="AC28" s="1051"/>
      <c r="AD28" s="1051"/>
      <c r="AE28" s="1052"/>
      <c r="AF28" s="1053">
        <v>35</v>
      </c>
      <c r="AG28" s="1051"/>
      <c r="AH28" s="1051"/>
      <c r="AI28" s="1051"/>
      <c r="AJ28" s="1054"/>
      <c r="AK28" s="1042">
        <v>48</v>
      </c>
      <c r="AL28" s="1043"/>
      <c r="AM28" s="1043"/>
      <c r="AN28" s="1043"/>
      <c r="AO28" s="1043"/>
      <c r="AP28" s="1043" t="s">
        <v>485</v>
      </c>
      <c r="AQ28" s="1043"/>
      <c r="AR28" s="1043"/>
      <c r="AS28" s="1043"/>
      <c r="AT28" s="1043"/>
      <c r="AU28" s="1043" t="s">
        <v>485</v>
      </c>
      <c r="AV28" s="1043"/>
      <c r="AW28" s="1043"/>
      <c r="AX28" s="1043"/>
      <c r="AY28" s="1043"/>
      <c r="AZ28" s="1044" t="s">
        <v>485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307</v>
      </c>
      <c r="R29" s="1039"/>
      <c r="S29" s="1039"/>
      <c r="T29" s="1039"/>
      <c r="U29" s="1039"/>
      <c r="V29" s="1039">
        <v>303</v>
      </c>
      <c r="W29" s="1039"/>
      <c r="X29" s="1039"/>
      <c r="Y29" s="1039"/>
      <c r="Z29" s="1039"/>
      <c r="AA29" s="1039">
        <v>4</v>
      </c>
      <c r="AB29" s="1039"/>
      <c r="AC29" s="1039"/>
      <c r="AD29" s="1039"/>
      <c r="AE29" s="1040"/>
      <c r="AF29" s="1035">
        <v>4</v>
      </c>
      <c r="AG29" s="1036"/>
      <c r="AH29" s="1036"/>
      <c r="AI29" s="1036"/>
      <c r="AJ29" s="1037"/>
      <c r="AK29" s="980">
        <v>161</v>
      </c>
      <c r="AL29" s="971"/>
      <c r="AM29" s="971"/>
      <c r="AN29" s="971"/>
      <c r="AO29" s="971"/>
      <c r="AP29" s="971">
        <v>346</v>
      </c>
      <c r="AQ29" s="971"/>
      <c r="AR29" s="971"/>
      <c r="AS29" s="971"/>
      <c r="AT29" s="971"/>
      <c r="AU29" s="971" t="s">
        <v>485</v>
      </c>
      <c r="AV29" s="971"/>
      <c r="AW29" s="971"/>
      <c r="AX29" s="971"/>
      <c r="AY29" s="971"/>
      <c r="AZ29" s="1041" t="s">
        <v>485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450</v>
      </c>
      <c r="R30" s="1039"/>
      <c r="S30" s="1039"/>
      <c r="T30" s="1039"/>
      <c r="U30" s="1039"/>
      <c r="V30" s="1039">
        <v>447</v>
      </c>
      <c r="W30" s="1039"/>
      <c r="X30" s="1039"/>
      <c r="Y30" s="1039"/>
      <c r="Z30" s="1039"/>
      <c r="AA30" s="1039">
        <v>3</v>
      </c>
      <c r="AB30" s="1039"/>
      <c r="AC30" s="1039"/>
      <c r="AD30" s="1039"/>
      <c r="AE30" s="1040"/>
      <c r="AF30" s="1035">
        <v>3</v>
      </c>
      <c r="AG30" s="1036"/>
      <c r="AH30" s="1036"/>
      <c r="AI30" s="1036"/>
      <c r="AJ30" s="1037"/>
      <c r="AK30" s="980">
        <v>78</v>
      </c>
      <c r="AL30" s="971"/>
      <c r="AM30" s="971"/>
      <c r="AN30" s="971"/>
      <c r="AO30" s="971"/>
      <c r="AP30" s="971" t="s">
        <v>485</v>
      </c>
      <c r="AQ30" s="971"/>
      <c r="AR30" s="971"/>
      <c r="AS30" s="971"/>
      <c r="AT30" s="971"/>
      <c r="AU30" s="971" t="s">
        <v>485</v>
      </c>
      <c r="AV30" s="971"/>
      <c r="AW30" s="971"/>
      <c r="AX30" s="971"/>
      <c r="AY30" s="971"/>
      <c r="AZ30" s="1041" t="s">
        <v>485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77</v>
      </c>
      <c r="R31" s="1039"/>
      <c r="S31" s="1039"/>
      <c r="T31" s="1039"/>
      <c r="U31" s="1039"/>
      <c r="V31" s="1039">
        <v>75</v>
      </c>
      <c r="W31" s="1039"/>
      <c r="X31" s="1039"/>
      <c r="Y31" s="1039"/>
      <c r="Z31" s="1039"/>
      <c r="AA31" s="1039">
        <v>2</v>
      </c>
      <c r="AB31" s="1039"/>
      <c r="AC31" s="1039"/>
      <c r="AD31" s="1039"/>
      <c r="AE31" s="1040"/>
      <c r="AF31" s="1035">
        <v>2</v>
      </c>
      <c r="AG31" s="1036"/>
      <c r="AH31" s="1036"/>
      <c r="AI31" s="1036"/>
      <c r="AJ31" s="1037"/>
      <c r="AK31" s="980">
        <v>20</v>
      </c>
      <c r="AL31" s="971"/>
      <c r="AM31" s="971"/>
      <c r="AN31" s="971"/>
      <c r="AO31" s="971"/>
      <c r="AP31" s="971" t="s">
        <v>485</v>
      </c>
      <c r="AQ31" s="971"/>
      <c r="AR31" s="971"/>
      <c r="AS31" s="971"/>
      <c r="AT31" s="971"/>
      <c r="AU31" s="971" t="s">
        <v>485</v>
      </c>
      <c r="AV31" s="971"/>
      <c r="AW31" s="971"/>
      <c r="AX31" s="971"/>
      <c r="AY31" s="971"/>
      <c r="AZ31" s="1041" t="s">
        <v>485</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392</v>
      </c>
      <c r="C32" s="1031"/>
      <c r="D32" s="1031"/>
      <c r="E32" s="1031"/>
      <c r="F32" s="1031"/>
      <c r="G32" s="1031"/>
      <c r="H32" s="1031"/>
      <c r="I32" s="1031"/>
      <c r="J32" s="1031"/>
      <c r="K32" s="1031"/>
      <c r="L32" s="1031"/>
      <c r="M32" s="1031"/>
      <c r="N32" s="1031"/>
      <c r="O32" s="1031"/>
      <c r="P32" s="1032"/>
      <c r="Q32" s="1038">
        <v>192</v>
      </c>
      <c r="R32" s="1039"/>
      <c r="S32" s="1039"/>
      <c r="T32" s="1039"/>
      <c r="U32" s="1039"/>
      <c r="V32" s="1039">
        <v>152</v>
      </c>
      <c r="W32" s="1039"/>
      <c r="X32" s="1039"/>
      <c r="Y32" s="1039"/>
      <c r="Z32" s="1039"/>
      <c r="AA32" s="1039">
        <v>40</v>
      </c>
      <c r="AB32" s="1039"/>
      <c r="AC32" s="1039"/>
      <c r="AD32" s="1039"/>
      <c r="AE32" s="1040"/>
      <c r="AF32" s="1035">
        <v>117</v>
      </c>
      <c r="AG32" s="1036"/>
      <c r="AH32" s="1036"/>
      <c r="AI32" s="1036"/>
      <c r="AJ32" s="1037"/>
      <c r="AK32" s="980">
        <v>61</v>
      </c>
      <c r="AL32" s="971"/>
      <c r="AM32" s="971"/>
      <c r="AN32" s="971"/>
      <c r="AO32" s="971"/>
      <c r="AP32" s="971">
        <v>159</v>
      </c>
      <c r="AQ32" s="971"/>
      <c r="AR32" s="971"/>
      <c r="AS32" s="971"/>
      <c r="AT32" s="971"/>
      <c r="AU32" s="971" t="s">
        <v>485</v>
      </c>
      <c r="AV32" s="971"/>
      <c r="AW32" s="971"/>
      <c r="AX32" s="971"/>
      <c r="AY32" s="971"/>
      <c r="AZ32" s="1041" t="s">
        <v>485</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160</v>
      </c>
      <c r="AG63" s="959"/>
      <c r="AH63" s="959"/>
      <c r="AI63" s="959"/>
      <c r="AJ63" s="1022"/>
      <c r="AK63" s="1023"/>
      <c r="AL63" s="963"/>
      <c r="AM63" s="963"/>
      <c r="AN63" s="963"/>
      <c r="AO63" s="963"/>
      <c r="AP63" s="959">
        <v>505</v>
      </c>
      <c r="AQ63" s="959"/>
      <c r="AR63" s="959"/>
      <c r="AS63" s="959"/>
      <c r="AT63" s="959"/>
      <c r="AU63" s="959" t="s">
        <v>485</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397</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542</v>
      </c>
      <c r="C68" s="986"/>
      <c r="D68" s="986"/>
      <c r="E68" s="986"/>
      <c r="F68" s="986"/>
      <c r="G68" s="986"/>
      <c r="H68" s="986"/>
      <c r="I68" s="986"/>
      <c r="J68" s="986"/>
      <c r="K68" s="986"/>
      <c r="L68" s="986"/>
      <c r="M68" s="986"/>
      <c r="N68" s="986"/>
      <c r="O68" s="986"/>
      <c r="P68" s="987"/>
      <c r="Q68" s="988">
        <v>1746</v>
      </c>
      <c r="R68" s="982"/>
      <c r="S68" s="982"/>
      <c r="T68" s="982"/>
      <c r="U68" s="982"/>
      <c r="V68" s="982">
        <v>1746</v>
      </c>
      <c r="W68" s="982"/>
      <c r="X68" s="982"/>
      <c r="Y68" s="982"/>
      <c r="Z68" s="982"/>
      <c r="AA68" s="982" t="s">
        <v>485</v>
      </c>
      <c r="AB68" s="982"/>
      <c r="AC68" s="982"/>
      <c r="AD68" s="982"/>
      <c r="AE68" s="982"/>
      <c r="AF68" s="982" t="s">
        <v>485</v>
      </c>
      <c r="AG68" s="982"/>
      <c r="AH68" s="982"/>
      <c r="AI68" s="982"/>
      <c r="AJ68" s="982"/>
      <c r="AK68" s="982" t="s">
        <v>485</v>
      </c>
      <c r="AL68" s="982"/>
      <c r="AM68" s="982"/>
      <c r="AN68" s="982"/>
      <c r="AO68" s="982"/>
      <c r="AP68" s="982">
        <v>516</v>
      </c>
      <c r="AQ68" s="982"/>
      <c r="AR68" s="982"/>
      <c r="AS68" s="982"/>
      <c r="AT68" s="982"/>
      <c r="AU68" s="982">
        <v>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543</v>
      </c>
      <c r="C69" s="975"/>
      <c r="D69" s="975"/>
      <c r="E69" s="975"/>
      <c r="F69" s="975"/>
      <c r="G69" s="975"/>
      <c r="H69" s="975"/>
      <c r="I69" s="975"/>
      <c r="J69" s="975"/>
      <c r="K69" s="975"/>
      <c r="L69" s="975"/>
      <c r="M69" s="975"/>
      <c r="N69" s="975"/>
      <c r="O69" s="975"/>
      <c r="P69" s="976"/>
      <c r="Q69" s="977">
        <v>851</v>
      </c>
      <c r="R69" s="971"/>
      <c r="S69" s="971"/>
      <c r="T69" s="971"/>
      <c r="U69" s="971"/>
      <c r="V69" s="971">
        <v>835</v>
      </c>
      <c r="W69" s="971"/>
      <c r="X69" s="971"/>
      <c r="Y69" s="971"/>
      <c r="Z69" s="971"/>
      <c r="AA69" s="971">
        <v>16</v>
      </c>
      <c r="AB69" s="971"/>
      <c r="AC69" s="971"/>
      <c r="AD69" s="971"/>
      <c r="AE69" s="971"/>
      <c r="AF69" s="971">
        <v>16</v>
      </c>
      <c r="AG69" s="971"/>
      <c r="AH69" s="971"/>
      <c r="AI69" s="971"/>
      <c r="AJ69" s="971"/>
      <c r="AK69" s="971" t="s">
        <v>485</v>
      </c>
      <c r="AL69" s="971"/>
      <c r="AM69" s="971"/>
      <c r="AN69" s="971"/>
      <c r="AO69" s="971"/>
      <c r="AP69" s="971" t="s">
        <v>485</v>
      </c>
      <c r="AQ69" s="971"/>
      <c r="AR69" s="971"/>
      <c r="AS69" s="971"/>
      <c r="AT69" s="971"/>
      <c r="AU69" s="971" t="s">
        <v>485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544</v>
      </c>
      <c r="C70" s="975"/>
      <c r="D70" s="975"/>
      <c r="E70" s="975"/>
      <c r="F70" s="975"/>
      <c r="G70" s="975"/>
      <c r="H70" s="975"/>
      <c r="I70" s="975"/>
      <c r="J70" s="975"/>
      <c r="K70" s="975"/>
      <c r="L70" s="975"/>
      <c r="M70" s="975"/>
      <c r="N70" s="975"/>
      <c r="O70" s="975"/>
      <c r="P70" s="976"/>
      <c r="Q70" s="977">
        <v>2295</v>
      </c>
      <c r="R70" s="971"/>
      <c r="S70" s="971"/>
      <c r="T70" s="971"/>
      <c r="U70" s="971"/>
      <c r="V70" s="971">
        <v>2294</v>
      </c>
      <c r="W70" s="971"/>
      <c r="X70" s="971"/>
      <c r="Y70" s="971"/>
      <c r="Z70" s="971"/>
      <c r="AA70" s="971">
        <v>1</v>
      </c>
      <c r="AB70" s="971"/>
      <c r="AC70" s="971"/>
      <c r="AD70" s="971"/>
      <c r="AE70" s="971"/>
      <c r="AF70" s="971">
        <v>1</v>
      </c>
      <c r="AG70" s="971"/>
      <c r="AH70" s="971"/>
      <c r="AI70" s="971"/>
      <c r="AJ70" s="971"/>
      <c r="AK70" s="971" t="s">
        <v>485</v>
      </c>
      <c r="AL70" s="971"/>
      <c r="AM70" s="971"/>
      <c r="AN70" s="971"/>
      <c r="AO70" s="971"/>
      <c r="AP70" s="971">
        <v>218</v>
      </c>
      <c r="AQ70" s="971"/>
      <c r="AR70" s="971"/>
      <c r="AS70" s="971"/>
      <c r="AT70" s="971"/>
      <c r="AU70" s="971">
        <v>87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17</v>
      </c>
      <c r="AG88" s="959"/>
      <c r="AH88" s="959"/>
      <c r="AI88" s="959"/>
      <c r="AJ88" s="959"/>
      <c r="AK88" s="963"/>
      <c r="AL88" s="963"/>
      <c r="AM88" s="963"/>
      <c r="AN88" s="963"/>
      <c r="AO88" s="963"/>
      <c r="AP88" s="959">
        <v>734</v>
      </c>
      <c r="AQ88" s="959"/>
      <c r="AR88" s="959"/>
      <c r="AS88" s="959"/>
      <c r="AT88" s="959"/>
      <c r="AU88" s="959">
        <v>89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15">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502245</v>
      </c>
      <c r="AB110" s="889"/>
      <c r="AC110" s="889"/>
      <c r="AD110" s="889"/>
      <c r="AE110" s="890"/>
      <c r="AF110" s="891">
        <v>514158</v>
      </c>
      <c r="AG110" s="889"/>
      <c r="AH110" s="889"/>
      <c r="AI110" s="889"/>
      <c r="AJ110" s="890"/>
      <c r="AK110" s="891">
        <v>539602</v>
      </c>
      <c r="AL110" s="889"/>
      <c r="AM110" s="889"/>
      <c r="AN110" s="889"/>
      <c r="AO110" s="890"/>
      <c r="AP110" s="892">
        <v>22</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5572580</v>
      </c>
      <c r="BR110" s="842"/>
      <c r="BS110" s="842"/>
      <c r="BT110" s="842"/>
      <c r="BU110" s="842"/>
      <c r="BV110" s="842">
        <v>5568829</v>
      </c>
      <c r="BW110" s="842"/>
      <c r="BX110" s="842"/>
      <c r="BY110" s="842"/>
      <c r="BZ110" s="842"/>
      <c r="CA110" s="842">
        <v>6140299</v>
      </c>
      <c r="CB110" s="842"/>
      <c r="CC110" s="842"/>
      <c r="CD110" s="842"/>
      <c r="CE110" s="842"/>
      <c r="CF110" s="866">
        <v>250.1</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481699</v>
      </c>
      <c r="BR112" s="817"/>
      <c r="BS112" s="817"/>
      <c r="BT112" s="817"/>
      <c r="BU112" s="817"/>
      <c r="BV112" s="817">
        <v>381656</v>
      </c>
      <c r="BW112" s="817"/>
      <c r="BX112" s="817"/>
      <c r="BY112" s="817"/>
      <c r="BZ112" s="817"/>
      <c r="CA112" s="817">
        <v>435753</v>
      </c>
      <c r="CB112" s="817"/>
      <c r="CC112" s="817"/>
      <c r="CD112" s="817"/>
      <c r="CE112" s="817"/>
      <c r="CF112" s="875">
        <v>17.8</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63746</v>
      </c>
      <c r="AB113" s="919"/>
      <c r="AC113" s="919"/>
      <c r="AD113" s="919"/>
      <c r="AE113" s="920"/>
      <c r="AF113" s="921">
        <v>73177</v>
      </c>
      <c r="AG113" s="919"/>
      <c r="AH113" s="919"/>
      <c r="AI113" s="919"/>
      <c r="AJ113" s="920"/>
      <c r="AK113" s="921">
        <v>71862</v>
      </c>
      <c r="AL113" s="919"/>
      <c r="AM113" s="919"/>
      <c r="AN113" s="919"/>
      <c r="AO113" s="920"/>
      <c r="AP113" s="922">
        <v>2.9</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167723</v>
      </c>
      <c r="BR113" s="817"/>
      <c r="BS113" s="817"/>
      <c r="BT113" s="817"/>
      <c r="BU113" s="817"/>
      <c r="BV113" s="817">
        <v>120260</v>
      </c>
      <c r="BW113" s="817"/>
      <c r="BX113" s="817"/>
      <c r="BY113" s="817"/>
      <c r="BZ113" s="817"/>
      <c r="CA113" s="817">
        <v>88335</v>
      </c>
      <c r="CB113" s="817"/>
      <c r="CC113" s="817"/>
      <c r="CD113" s="817"/>
      <c r="CE113" s="817"/>
      <c r="CF113" s="875">
        <v>3.6</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60609</v>
      </c>
      <c r="AB114" s="780"/>
      <c r="AC114" s="780"/>
      <c r="AD114" s="780"/>
      <c r="AE114" s="781"/>
      <c r="AF114" s="782">
        <v>51075</v>
      </c>
      <c r="AG114" s="780"/>
      <c r="AH114" s="780"/>
      <c r="AI114" s="780"/>
      <c r="AJ114" s="781"/>
      <c r="AK114" s="782">
        <v>30899</v>
      </c>
      <c r="AL114" s="780"/>
      <c r="AM114" s="780"/>
      <c r="AN114" s="780"/>
      <c r="AO114" s="781"/>
      <c r="AP114" s="824">
        <v>1.3</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810309</v>
      </c>
      <c r="BR114" s="817"/>
      <c r="BS114" s="817"/>
      <c r="BT114" s="817"/>
      <c r="BU114" s="817"/>
      <c r="BV114" s="817">
        <v>761428</v>
      </c>
      <c r="BW114" s="817"/>
      <c r="BX114" s="817"/>
      <c r="BY114" s="817"/>
      <c r="BZ114" s="817"/>
      <c r="CA114" s="817">
        <v>756179</v>
      </c>
      <c r="CB114" s="817"/>
      <c r="CC114" s="817"/>
      <c r="CD114" s="817"/>
      <c r="CE114" s="817"/>
      <c r="CF114" s="875">
        <v>30.8</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626601</v>
      </c>
      <c r="AB117" s="903"/>
      <c r="AC117" s="903"/>
      <c r="AD117" s="903"/>
      <c r="AE117" s="904"/>
      <c r="AF117" s="905">
        <v>638410</v>
      </c>
      <c r="AG117" s="903"/>
      <c r="AH117" s="903"/>
      <c r="AI117" s="903"/>
      <c r="AJ117" s="904"/>
      <c r="AK117" s="905">
        <v>642363</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7032311</v>
      </c>
      <c r="BR119" s="845"/>
      <c r="BS119" s="845"/>
      <c r="BT119" s="845"/>
      <c r="BU119" s="845"/>
      <c r="BV119" s="845">
        <v>6832173</v>
      </c>
      <c r="BW119" s="845"/>
      <c r="BX119" s="845"/>
      <c r="BY119" s="845"/>
      <c r="BZ119" s="845"/>
      <c r="CA119" s="845">
        <v>7420566</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4031421</v>
      </c>
      <c r="BR120" s="842"/>
      <c r="BS120" s="842"/>
      <c r="BT120" s="842"/>
      <c r="BU120" s="842"/>
      <c r="BV120" s="842">
        <v>4270493</v>
      </c>
      <c r="BW120" s="842"/>
      <c r="BX120" s="842"/>
      <c r="BY120" s="842"/>
      <c r="BZ120" s="842"/>
      <c r="CA120" s="842">
        <v>4701052</v>
      </c>
      <c r="CB120" s="842"/>
      <c r="CC120" s="842"/>
      <c r="CD120" s="842"/>
      <c r="CE120" s="842"/>
      <c r="CF120" s="866">
        <v>191.5</v>
      </c>
      <c r="CG120" s="867"/>
      <c r="CH120" s="867"/>
      <c r="CI120" s="867"/>
      <c r="CJ120" s="867"/>
      <c r="CK120" s="868" t="s">
        <v>444</v>
      </c>
      <c r="CL120" s="852"/>
      <c r="CM120" s="852"/>
      <c r="CN120" s="852"/>
      <c r="CO120" s="853"/>
      <c r="CP120" s="872" t="s">
        <v>389</v>
      </c>
      <c r="CQ120" s="873"/>
      <c r="CR120" s="873"/>
      <c r="CS120" s="873"/>
      <c r="CT120" s="873"/>
      <c r="CU120" s="873"/>
      <c r="CV120" s="873"/>
      <c r="CW120" s="873"/>
      <c r="CX120" s="873"/>
      <c r="CY120" s="873"/>
      <c r="CZ120" s="873"/>
      <c r="DA120" s="873"/>
      <c r="DB120" s="873"/>
      <c r="DC120" s="873"/>
      <c r="DD120" s="873"/>
      <c r="DE120" s="873"/>
      <c r="DF120" s="874"/>
      <c r="DG120" s="861">
        <v>274559</v>
      </c>
      <c r="DH120" s="842"/>
      <c r="DI120" s="842"/>
      <c r="DJ120" s="842"/>
      <c r="DK120" s="842"/>
      <c r="DL120" s="842">
        <v>245287</v>
      </c>
      <c r="DM120" s="842"/>
      <c r="DN120" s="842"/>
      <c r="DO120" s="842"/>
      <c r="DP120" s="842"/>
      <c r="DQ120" s="842">
        <v>345578</v>
      </c>
      <c r="DR120" s="842"/>
      <c r="DS120" s="842"/>
      <c r="DT120" s="842"/>
      <c r="DU120" s="842"/>
      <c r="DV120" s="843">
        <v>14.1</v>
      </c>
      <c r="DW120" s="843"/>
      <c r="DX120" s="843"/>
      <c r="DY120" s="843"/>
      <c r="DZ120" s="844"/>
    </row>
    <row r="121" spans="1:130" s="230" customFormat="1" ht="26.25" customHeight="1" x14ac:dyDescent="0.15">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10469</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207140</v>
      </c>
      <c r="DH121" s="817"/>
      <c r="DI121" s="817"/>
      <c r="DJ121" s="817"/>
      <c r="DK121" s="817"/>
      <c r="DL121" s="817">
        <v>136369</v>
      </c>
      <c r="DM121" s="817"/>
      <c r="DN121" s="817"/>
      <c r="DO121" s="817"/>
      <c r="DP121" s="817"/>
      <c r="DQ121" s="817">
        <v>90175</v>
      </c>
      <c r="DR121" s="817"/>
      <c r="DS121" s="817"/>
      <c r="DT121" s="817"/>
      <c r="DU121" s="817"/>
      <c r="DV121" s="794">
        <v>3.7</v>
      </c>
      <c r="DW121" s="794"/>
      <c r="DX121" s="794"/>
      <c r="DY121" s="794"/>
      <c r="DZ121" s="795"/>
    </row>
    <row r="122" spans="1:130" s="230" customFormat="1" ht="26.25" customHeight="1" x14ac:dyDescent="0.15">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4602144</v>
      </c>
      <c r="BR122" s="845"/>
      <c r="BS122" s="845"/>
      <c r="BT122" s="845"/>
      <c r="BU122" s="845"/>
      <c r="BV122" s="845">
        <v>4582137</v>
      </c>
      <c r="BW122" s="845"/>
      <c r="BX122" s="845"/>
      <c r="BY122" s="845"/>
      <c r="BZ122" s="845"/>
      <c r="CA122" s="845">
        <v>5043425</v>
      </c>
      <c r="CB122" s="845"/>
      <c r="CC122" s="845"/>
      <c r="CD122" s="845"/>
      <c r="CE122" s="845"/>
      <c r="CF122" s="846">
        <v>205.5</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8644034</v>
      </c>
      <c r="BR123" s="833"/>
      <c r="BS123" s="833"/>
      <c r="BT123" s="833"/>
      <c r="BU123" s="833"/>
      <c r="BV123" s="833">
        <v>8852630</v>
      </c>
      <c r="BW123" s="833"/>
      <c r="BX123" s="833"/>
      <c r="BY123" s="833"/>
      <c r="BZ123" s="833"/>
      <c r="CA123" s="833">
        <v>9744477</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14808</v>
      </c>
      <c r="AB128" s="801"/>
      <c r="AC128" s="801"/>
      <c r="AD128" s="801"/>
      <c r="AE128" s="802"/>
      <c r="AF128" s="803">
        <v>7959</v>
      </c>
      <c r="AG128" s="801"/>
      <c r="AH128" s="801"/>
      <c r="AI128" s="801"/>
      <c r="AJ128" s="802"/>
      <c r="AK128" s="803">
        <v>2701</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2940491</v>
      </c>
      <c r="AB129" s="780"/>
      <c r="AC129" s="780"/>
      <c r="AD129" s="780"/>
      <c r="AE129" s="781"/>
      <c r="AF129" s="782">
        <v>2859785</v>
      </c>
      <c r="AG129" s="780"/>
      <c r="AH129" s="780"/>
      <c r="AI129" s="780"/>
      <c r="AJ129" s="781"/>
      <c r="AK129" s="782">
        <v>2898448</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421798</v>
      </c>
      <c r="AB130" s="780"/>
      <c r="AC130" s="780"/>
      <c r="AD130" s="780"/>
      <c r="AE130" s="781"/>
      <c r="AF130" s="782">
        <v>425466</v>
      </c>
      <c r="AG130" s="780"/>
      <c r="AH130" s="780"/>
      <c r="AI130" s="780"/>
      <c r="AJ130" s="781"/>
      <c r="AK130" s="782">
        <v>443685</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7.9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2518693</v>
      </c>
      <c r="AB131" s="764"/>
      <c r="AC131" s="764"/>
      <c r="AD131" s="764"/>
      <c r="AE131" s="765"/>
      <c r="AF131" s="766">
        <v>2434319</v>
      </c>
      <c r="AG131" s="764"/>
      <c r="AH131" s="764"/>
      <c r="AI131" s="764"/>
      <c r="AJ131" s="765"/>
      <c r="AK131" s="766">
        <v>2454763</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7.5433965159999996</v>
      </c>
      <c r="AB132" s="745"/>
      <c r="AC132" s="745"/>
      <c r="AD132" s="745"/>
      <c r="AE132" s="746"/>
      <c r="AF132" s="747">
        <v>8.4206301640000003</v>
      </c>
      <c r="AG132" s="745"/>
      <c r="AH132" s="745"/>
      <c r="AI132" s="745"/>
      <c r="AJ132" s="746"/>
      <c r="AK132" s="747">
        <v>7.9835405699999997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7.8</v>
      </c>
      <c r="AB133" s="724"/>
      <c r="AC133" s="724"/>
      <c r="AD133" s="724"/>
      <c r="AE133" s="725"/>
      <c r="AF133" s="723">
        <v>7.7</v>
      </c>
      <c r="AG133" s="724"/>
      <c r="AH133" s="724"/>
      <c r="AI133" s="724"/>
      <c r="AJ133" s="725"/>
      <c r="AK133" s="723">
        <v>7.9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duCrECOoh819HaI6Io5UylPesRYIpl+8GOXHPFha+hGQkq/1R7htVpBd7uTAQhPBbkiUNLNE+cPU2szPGJecw==" saltValue="AJANd3JW0CXz573wEBstp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R29" zoomScale="110" zoomScaleNormal="85" zoomScaleSheetLayoutView="110" workbookViewId="0">
      <selection activeCell="CQ74" sqref="CQ7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GgSGaPoHLe73Pez5oA3G3JkeO11z1MTlN21w1Foo0K1Q4kxofheqwPZ+16ZP2lVAdTLIidPm8mtlq8WtWHdSw==" saltValue="GMMkpQvbugAZUnO5L1DVZ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G13" zoomScale="80" zoomScaleNormal="8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tVLQak11Ev8XAOtbCezwymqx7P9VnLLeGxr6RxX1TpOwJZcEfAda9L6k/RfM88544aSMmtsRSH50/ga06QWog==" saltValue="62JWqyrm0A83Nrq/jz+5sg=="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3" zoomScaleSheetLayoutView="73"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824660</v>
      </c>
      <c r="AP9" s="281">
        <v>188839</v>
      </c>
      <c r="AQ9" s="282">
        <v>243450</v>
      </c>
      <c r="AR9" s="283">
        <v>-22.4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233833</v>
      </c>
      <c r="AP10" s="284">
        <v>53545</v>
      </c>
      <c r="AQ10" s="285">
        <v>36828</v>
      </c>
      <c r="AR10" s="286">
        <v>45.4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t="s">
        <v>485</v>
      </c>
      <c r="AP11" s="284" t="s">
        <v>485</v>
      </c>
      <c r="AQ11" s="285">
        <v>2575</v>
      </c>
      <c r="AR11" s="286" t="s">
        <v>485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485</v>
      </c>
      <c r="AP12" s="284" t="s">
        <v>485</v>
      </c>
      <c r="AQ12" s="285" t="s">
        <v>485</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t="s">
        <v>485</v>
      </c>
      <c r="AP13" s="284" t="s">
        <v>485</v>
      </c>
      <c r="AQ13" s="285">
        <v>11862</v>
      </c>
      <c r="AR13" s="286" t="s">
        <v>485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8994</v>
      </c>
      <c r="AP14" s="284">
        <v>2060</v>
      </c>
      <c r="AQ14" s="285">
        <v>4647</v>
      </c>
      <c r="AR14" s="286">
        <v>-55.7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-40049</v>
      </c>
      <c r="AP15" s="284">
        <v>-9171</v>
      </c>
      <c r="AQ15" s="285">
        <v>-13358</v>
      </c>
      <c r="AR15" s="286">
        <v>-31.3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1027438</v>
      </c>
      <c r="AP16" s="284">
        <v>235273</v>
      </c>
      <c r="AQ16" s="285">
        <v>286004</v>
      </c>
      <c r="AR16" s="286">
        <v>-17.7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21.53</v>
      </c>
      <c r="AP21" s="298">
        <v>24.25</v>
      </c>
      <c r="AQ21" s="299">
        <v>-2.72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96.1</v>
      </c>
      <c r="AP22" s="303">
        <v>95.4</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539602</v>
      </c>
      <c r="AP32" s="312">
        <v>123564</v>
      </c>
      <c r="AQ32" s="313">
        <v>167387</v>
      </c>
      <c r="AR32" s="314">
        <v>-26.2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485</v>
      </c>
      <c r="AP34" s="312" t="s">
        <v>485</v>
      </c>
      <c r="AQ34" s="313">
        <v>5</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71862</v>
      </c>
      <c r="AP35" s="312">
        <v>16456</v>
      </c>
      <c r="AQ35" s="313">
        <v>34589</v>
      </c>
      <c r="AR35" s="314">
        <v>-52.4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30899</v>
      </c>
      <c r="AP36" s="312">
        <v>7076</v>
      </c>
      <c r="AQ36" s="313">
        <v>2508</v>
      </c>
      <c r="AR36" s="314">
        <v>182.1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t="s">
        <v>485</v>
      </c>
      <c r="AP37" s="312" t="s">
        <v>485</v>
      </c>
      <c r="AQ37" s="313">
        <v>1525</v>
      </c>
      <c r="AR37" s="314" t="s">
        <v>485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485</v>
      </c>
      <c r="AP38" s="315" t="s">
        <v>485</v>
      </c>
      <c r="AQ38" s="316">
        <v>44</v>
      </c>
      <c r="AR38" s="304" t="s">
        <v>485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-2701</v>
      </c>
      <c r="AP39" s="312">
        <v>-619</v>
      </c>
      <c r="AQ39" s="313">
        <v>-7489</v>
      </c>
      <c r="AR39" s="314">
        <v>-91.7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-443685</v>
      </c>
      <c r="AP40" s="312">
        <v>-101599</v>
      </c>
      <c r="AQ40" s="313">
        <v>-138932</v>
      </c>
      <c r="AR40" s="314">
        <v>-26.9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195977</v>
      </c>
      <c r="AP41" s="312">
        <v>44877</v>
      </c>
      <c r="AQ41" s="313">
        <v>59636</v>
      </c>
      <c r="AR41" s="314">
        <v>-24.7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480238</v>
      </c>
      <c r="AN51" s="334">
        <v>96920</v>
      </c>
      <c r="AO51" s="335">
        <v>-24</v>
      </c>
      <c r="AP51" s="336">
        <v>190274</v>
      </c>
      <c r="AQ51" s="337">
        <v>13.6</v>
      </c>
      <c r="AR51" s="338">
        <v>-37.6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386982</v>
      </c>
      <c r="AN52" s="342">
        <v>78099</v>
      </c>
      <c r="AO52" s="343">
        <v>-7.8</v>
      </c>
      <c r="AP52" s="344">
        <v>88584</v>
      </c>
      <c r="AQ52" s="345">
        <v>7.3</v>
      </c>
      <c r="AR52" s="346">
        <v>-15.1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1062601</v>
      </c>
      <c r="AN53" s="334">
        <v>222954</v>
      </c>
      <c r="AO53" s="335">
        <v>130</v>
      </c>
      <c r="AP53" s="336">
        <v>301035</v>
      </c>
      <c r="AQ53" s="337">
        <v>58.2</v>
      </c>
      <c r="AR53" s="338">
        <v>71.8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675169</v>
      </c>
      <c r="AN54" s="342">
        <v>141664</v>
      </c>
      <c r="AO54" s="343">
        <v>81.400000000000006</v>
      </c>
      <c r="AP54" s="344">
        <v>154376</v>
      </c>
      <c r="AQ54" s="345">
        <v>74.3</v>
      </c>
      <c r="AR54" s="346">
        <v>7.1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1137311</v>
      </c>
      <c r="AN55" s="334">
        <v>247511</v>
      </c>
      <c r="AO55" s="335">
        <v>11</v>
      </c>
      <c r="AP55" s="336">
        <v>277467</v>
      </c>
      <c r="AQ55" s="337">
        <v>-7.8</v>
      </c>
      <c r="AR55" s="338">
        <v>18.8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854644</v>
      </c>
      <c r="AN56" s="342">
        <v>185994</v>
      </c>
      <c r="AO56" s="343">
        <v>31.3</v>
      </c>
      <c r="AP56" s="344">
        <v>128378</v>
      </c>
      <c r="AQ56" s="345">
        <v>-16.8</v>
      </c>
      <c r="AR56" s="346">
        <v>48.1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785581</v>
      </c>
      <c r="AN57" s="334">
        <v>175040</v>
      </c>
      <c r="AO57" s="335">
        <v>-29.3</v>
      </c>
      <c r="AP57" s="336">
        <v>282256</v>
      </c>
      <c r="AQ57" s="337">
        <v>1.7</v>
      </c>
      <c r="AR57" s="338">
        <v>-31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467725</v>
      </c>
      <c r="AN58" s="342">
        <v>104217</v>
      </c>
      <c r="AO58" s="343">
        <v>-44</v>
      </c>
      <c r="AP58" s="344">
        <v>145453</v>
      </c>
      <c r="AQ58" s="345">
        <v>13.3</v>
      </c>
      <c r="AR58" s="346">
        <v>-57.3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1081640</v>
      </c>
      <c r="AN59" s="334">
        <v>247685</v>
      </c>
      <c r="AO59" s="335">
        <v>41.5</v>
      </c>
      <c r="AP59" s="336">
        <v>295341</v>
      </c>
      <c r="AQ59" s="337">
        <v>4.5999999999999996</v>
      </c>
      <c r="AR59" s="338">
        <v>36.9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597904</v>
      </c>
      <c r="AN60" s="342">
        <v>136914</v>
      </c>
      <c r="AO60" s="343">
        <v>31.4</v>
      </c>
      <c r="AP60" s="344">
        <v>137402</v>
      </c>
      <c r="AQ60" s="345">
        <v>-5.5</v>
      </c>
      <c r="AR60" s="346">
        <v>36.9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909474</v>
      </c>
      <c r="AN61" s="349">
        <v>198022</v>
      </c>
      <c r="AO61" s="350">
        <v>25.8</v>
      </c>
      <c r="AP61" s="351">
        <v>269275</v>
      </c>
      <c r="AQ61" s="352">
        <v>14.1</v>
      </c>
      <c r="AR61" s="338">
        <v>11.7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596485</v>
      </c>
      <c r="AN62" s="342">
        <v>129378</v>
      </c>
      <c r="AO62" s="343">
        <v>18.5</v>
      </c>
      <c r="AP62" s="344">
        <v>130839</v>
      </c>
      <c r="AQ62" s="345">
        <v>14.5</v>
      </c>
      <c r="AR62" s="346">
        <v>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yovD7lx77MTYwKO0MXzHBPlWgjNsZGyo2AL7NH6+CbAixgj1wutScel3uF6usM1+C6cy1A00QHEq1yapfxROw==" saltValue="cp+q3M53n6ZiDL8e3sbQS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5" zoomScaleNormal="100" zoomScaleSheetLayoutView="55" workbookViewId="0">
      <selection activeCell="BJ103" sqref="BJ103"/>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KU3sMZZRM+xZHBsvOFi9Ai4lAdxt/Y3LiS4NE91nea49aSTvivKcP1naAK2dysURAkRh3f2DbZCxSocj9RI5Hg==" saltValue="Zt6N26qx2OuA683Tl3hoJ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7"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kp2gWt8dLnyoHXUv+F00kg87kPKCIW1S+CaEnHiUVAV0xUofvLxIFqEVr5l+6e8SUEmYWu3suUL4WUpbpycQcw==" saltValue="PARWXdXqpgdwoA9rqebo6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9"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33.56</v>
      </c>
      <c r="G47" s="12">
        <v>32.659999999999997</v>
      </c>
      <c r="H47" s="12">
        <v>28.89</v>
      </c>
      <c r="I47" s="12">
        <v>32.369999999999997</v>
      </c>
      <c r="J47" s="13">
        <v>37.33</v>
      </c>
    </row>
    <row r="48" spans="2:10" ht="57.75" customHeight="1" x14ac:dyDescent="0.15">
      <c r="B48" s="14"/>
      <c r="C48" s="1141" t="s">
        <v>4</v>
      </c>
      <c r="D48" s="1141"/>
      <c r="E48" s="1142"/>
      <c r="F48" s="15">
        <v>3.22</v>
      </c>
      <c r="G48" s="16">
        <v>4.21</v>
      </c>
      <c r="H48" s="16">
        <v>11.85</v>
      </c>
      <c r="I48" s="16">
        <v>12.76</v>
      </c>
      <c r="J48" s="17">
        <v>7.83</v>
      </c>
    </row>
    <row r="49" spans="2:10" ht="57.75" customHeight="1" thickBot="1" x14ac:dyDescent="0.2">
      <c r="B49" s="18"/>
      <c r="C49" s="1143" t="s">
        <v>5</v>
      </c>
      <c r="D49" s="1143"/>
      <c r="E49" s="1144"/>
      <c r="F49" s="19">
        <v>0.59</v>
      </c>
      <c r="G49" s="20">
        <v>1.55</v>
      </c>
      <c r="H49" s="20">
        <v>8.15</v>
      </c>
      <c r="I49" s="20">
        <v>3.24</v>
      </c>
      <c r="J49" s="21">
        <v>0.64</v>
      </c>
    </row>
    <row r="50" spans="2:10" x14ac:dyDescent="0.15"/>
  </sheetData>
  <sheetProtection algorithmName="SHA-512" hashValue="+4B9jcDGrnaz8dJl0JN/74BwBVNp3tKX14VzmPn3BR02pKJn/biWKlR+M6yP3VeNbZGBEb5eQhsjd3rVTI6TKw==" saltValue="BVmtck7W/7v3a5PjP5X3w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election activeCell="P32" sqref="P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529</v>
      </c>
      <c r="D34" s="1151"/>
      <c r="E34" s="1152"/>
      <c r="F34" s="32">
        <v>3.22</v>
      </c>
      <c r="G34" s="33">
        <v>4.2</v>
      </c>
      <c r="H34" s="33">
        <v>11.85</v>
      </c>
      <c r="I34" s="33">
        <v>12.76</v>
      </c>
      <c r="J34" s="34">
        <v>7.83</v>
      </c>
      <c r="K34" s="22"/>
      <c r="L34" s="22"/>
      <c r="M34" s="22"/>
      <c r="N34" s="22"/>
      <c r="O34" s="22"/>
      <c r="P34" s="22"/>
    </row>
    <row r="35" spans="1:16" ht="39" customHeight="1" x14ac:dyDescent="0.15">
      <c r="A35" s="22"/>
      <c r="B35" s="35"/>
      <c r="C35" s="1145" t="s">
        <v>530</v>
      </c>
      <c r="D35" s="1146"/>
      <c r="E35" s="1147"/>
      <c r="F35" s="36">
        <v>2.86</v>
      </c>
      <c r="G35" s="37">
        <v>3.45</v>
      </c>
      <c r="H35" s="37">
        <v>3.03</v>
      </c>
      <c r="I35" s="37">
        <v>3.2</v>
      </c>
      <c r="J35" s="38">
        <v>4.0199999999999996</v>
      </c>
      <c r="K35" s="22"/>
      <c r="L35" s="22"/>
      <c r="M35" s="22"/>
      <c r="N35" s="22"/>
      <c r="O35" s="22"/>
      <c r="P35" s="22"/>
    </row>
    <row r="36" spans="1:16" ht="39" customHeight="1" x14ac:dyDescent="0.15">
      <c r="A36" s="22"/>
      <c r="B36" s="35"/>
      <c r="C36" s="1145" t="s">
        <v>531</v>
      </c>
      <c r="D36" s="1146"/>
      <c r="E36" s="1147"/>
      <c r="F36" s="36">
        <v>0.77</v>
      </c>
      <c r="G36" s="37">
        <v>0.27</v>
      </c>
      <c r="H36" s="37">
        <v>0.21</v>
      </c>
      <c r="I36" s="37">
        <v>0.28000000000000003</v>
      </c>
      <c r="J36" s="38">
        <v>1.2</v>
      </c>
      <c r="K36" s="22"/>
      <c r="L36" s="22"/>
      <c r="M36" s="22"/>
      <c r="N36" s="22"/>
      <c r="O36" s="22"/>
      <c r="P36" s="22"/>
    </row>
    <row r="37" spans="1:16" ht="39" customHeight="1" x14ac:dyDescent="0.15">
      <c r="A37" s="22"/>
      <c r="B37" s="35"/>
      <c r="C37" s="1145" t="s">
        <v>532</v>
      </c>
      <c r="D37" s="1146"/>
      <c r="E37" s="1147"/>
      <c r="F37" s="36">
        <v>7.0000000000000007E-2</v>
      </c>
      <c r="G37" s="37">
        <v>0.08</v>
      </c>
      <c r="H37" s="37">
        <v>0.09</v>
      </c>
      <c r="I37" s="37">
        <v>0.11</v>
      </c>
      <c r="J37" s="38">
        <v>0.13</v>
      </c>
      <c r="K37" s="22"/>
      <c r="L37" s="22"/>
      <c r="M37" s="22"/>
      <c r="N37" s="22"/>
      <c r="O37" s="22"/>
      <c r="P37" s="22"/>
    </row>
    <row r="38" spans="1:16" ht="39" customHeight="1" x14ac:dyDescent="0.15">
      <c r="A38" s="22"/>
      <c r="B38" s="35"/>
      <c r="C38" s="1145" t="s">
        <v>533</v>
      </c>
      <c r="D38" s="1146"/>
      <c r="E38" s="1147"/>
      <c r="F38" s="36">
        <v>0.33</v>
      </c>
      <c r="G38" s="37">
        <v>7.0000000000000007E-2</v>
      </c>
      <c r="H38" s="37">
        <v>0.81</v>
      </c>
      <c r="I38" s="37">
        <v>0.36</v>
      </c>
      <c r="J38" s="38">
        <v>0.09</v>
      </c>
      <c r="K38" s="22"/>
      <c r="L38" s="22"/>
      <c r="M38" s="22"/>
      <c r="N38" s="22"/>
      <c r="O38" s="22"/>
      <c r="P38" s="22"/>
    </row>
    <row r="39" spans="1:16" ht="39" customHeight="1" x14ac:dyDescent="0.15">
      <c r="A39" s="22"/>
      <c r="B39" s="35"/>
      <c r="C39" s="1145" t="s">
        <v>534</v>
      </c>
      <c r="D39" s="1146"/>
      <c r="E39" s="1147"/>
      <c r="F39" s="36">
        <v>0.01</v>
      </c>
      <c r="G39" s="37">
        <v>0</v>
      </c>
      <c r="H39" s="37">
        <v>0.02</v>
      </c>
      <c r="I39" s="37">
        <v>0.05</v>
      </c>
      <c r="J39" s="38">
        <v>0.06</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535</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536</v>
      </c>
      <c r="D43" s="1149"/>
      <c r="E43" s="1150"/>
      <c r="F43" s="41" t="s">
        <v>485</v>
      </c>
      <c r="G43" s="42" t="s">
        <v>485</v>
      </c>
      <c r="H43" s="42" t="s">
        <v>485</v>
      </c>
      <c r="I43" s="42" t="s">
        <v>485</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wx61ut4JO39pankqdLNxuT6clwspb3Jb7yzUcRAF1gKh9E7Lvy53W66EdgjCONn2cLicHaO0rekvr3X174jpQ==" saltValue="PNx73uJO36VEHu38OWW+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 zoomScale="80" zoomScaleNormal="80" zoomScaleSheetLayoutView="55" workbookViewId="0">
      <selection activeCell="R55" sqref="R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384</v>
      </c>
      <c r="L45" s="60">
        <v>369</v>
      </c>
      <c r="M45" s="60">
        <v>502</v>
      </c>
      <c r="N45" s="60">
        <v>514</v>
      </c>
      <c r="O45" s="61">
        <v>540</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15">
      <c r="A48" s="48"/>
      <c r="B48" s="1178"/>
      <c r="C48" s="1179"/>
      <c r="D48" s="62"/>
      <c r="E48" s="1155" t="s">
        <v>13</v>
      </c>
      <c r="F48" s="1155"/>
      <c r="G48" s="1155"/>
      <c r="H48" s="1155"/>
      <c r="I48" s="1155"/>
      <c r="J48" s="1156"/>
      <c r="K48" s="63">
        <v>67</v>
      </c>
      <c r="L48" s="64">
        <v>68</v>
      </c>
      <c r="M48" s="64">
        <v>64</v>
      </c>
      <c r="N48" s="64">
        <v>73</v>
      </c>
      <c r="O48" s="65">
        <v>72</v>
      </c>
      <c r="P48" s="48"/>
      <c r="Q48" s="48"/>
      <c r="R48" s="48"/>
      <c r="S48" s="48"/>
      <c r="T48" s="48"/>
      <c r="U48" s="48"/>
    </row>
    <row r="49" spans="1:21" ht="30.75" customHeight="1" x14ac:dyDescent="0.15">
      <c r="A49" s="48"/>
      <c r="B49" s="1178"/>
      <c r="C49" s="1179"/>
      <c r="D49" s="62"/>
      <c r="E49" s="1155" t="s">
        <v>14</v>
      </c>
      <c r="F49" s="1155"/>
      <c r="G49" s="1155"/>
      <c r="H49" s="1155"/>
      <c r="I49" s="1155"/>
      <c r="J49" s="1156"/>
      <c r="K49" s="63">
        <v>92</v>
      </c>
      <c r="L49" s="64">
        <v>78</v>
      </c>
      <c r="M49" s="64">
        <v>61</v>
      </c>
      <c r="N49" s="64">
        <v>51</v>
      </c>
      <c r="O49" s="65">
        <v>31</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485</v>
      </c>
      <c r="L50" s="64" t="s">
        <v>485</v>
      </c>
      <c r="M50" s="64" t="s">
        <v>485</v>
      </c>
      <c r="N50" s="64" t="s">
        <v>485</v>
      </c>
      <c r="O50" s="65" t="s">
        <v>485</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t="s">
        <v>485</v>
      </c>
      <c r="O51" s="65" t="s">
        <v>485</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359</v>
      </c>
      <c r="L52" s="64">
        <v>348</v>
      </c>
      <c r="M52" s="64">
        <v>437</v>
      </c>
      <c r="N52" s="64">
        <v>433</v>
      </c>
      <c r="O52" s="65">
        <v>446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184</v>
      </c>
      <c r="L53" s="69">
        <v>167</v>
      </c>
      <c r="M53" s="69">
        <v>190</v>
      </c>
      <c r="N53" s="69">
        <v>205</v>
      </c>
      <c r="O53" s="70">
        <v>197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537</v>
      </c>
      <c r="L57" s="81" t="s">
        <v>538</v>
      </c>
      <c r="M57" s="81" t="s">
        <v>539</v>
      </c>
      <c r="N57" s="81" t="s">
        <v>540</v>
      </c>
      <c r="O57" s="82" t="s">
        <v>541</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Z7YOi8wDOUFZd7CpejccW+VgG/h8rKFJppmpwlnHzpN5yq2iOyuwIMD92s1ck/xi/TEijMJ1KyWer1BjAPLnw==" saltValue="W2lHex1AK3RD2jj32t4g4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8" zoomScale="80" zoomScaleNormal="8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96" t="s">
        <v>30</v>
      </c>
      <c r="C41" s="1197"/>
      <c r="D41" s="105"/>
      <c r="E41" s="1198" t="s">
        <v>31</v>
      </c>
      <c r="F41" s="1198"/>
      <c r="G41" s="1198"/>
      <c r="H41" s="1199"/>
      <c r="I41" s="355">
        <v>4706</v>
      </c>
      <c r="J41" s="356">
        <v>5038</v>
      </c>
      <c r="K41" s="356">
        <v>5573</v>
      </c>
      <c r="L41" s="356">
        <v>5569</v>
      </c>
      <c r="M41" s="357">
        <v>6140</v>
      </c>
    </row>
    <row r="42" spans="2:13" ht="27.75" customHeight="1" x14ac:dyDescent="0.15">
      <c r="B42" s="1186"/>
      <c r="C42" s="1187"/>
      <c r="D42" s="106"/>
      <c r="E42" s="1190" t="s">
        <v>32</v>
      </c>
      <c r="F42" s="1190"/>
      <c r="G42" s="1190"/>
      <c r="H42" s="1191"/>
      <c r="I42" s="358" t="s">
        <v>485</v>
      </c>
      <c r="J42" s="359" t="s">
        <v>485</v>
      </c>
      <c r="K42" s="359" t="s">
        <v>485</v>
      </c>
      <c r="L42" s="359" t="s">
        <v>485</v>
      </c>
      <c r="M42" s="360" t="s">
        <v>485</v>
      </c>
    </row>
    <row r="43" spans="2:13" ht="27.75" customHeight="1" x14ac:dyDescent="0.15">
      <c r="B43" s="1186"/>
      <c r="C43" s="1187"/>
      <c r="D43" s="106"/>
      <c r="E43" s="1190" t="s">
        <v>33</v>
      </c>
      <c r="F43" s="1190"/>
      <c r="G43" s="1190"/>
      <c r="H43" s="1191"/>
      <c r="I43" s="358">
        <v>718</v>
      </c>
      <c r="J43" s="359">
        <v>267</v>
      </c>
      <c r="K43" s="359">
        <v>482</v>
      </c>
      <c r="L43" s="359">
        <v>382</v>
      </c>
      <c r="M43" s="360">
        <v>436</v>
      </c>
    </row>
    <row r="44" spans="2:13" ht="27.75" customHeight="1" x14ac:dyDescent="0.15">
      <c r="B44" s="1186"/>
      <c r="C44" s="1187"/>
      <c r="D44" s="106"/>
      <c r="E44" s="1190" t="s">
        <v>34</v>
      </c>
      <c r="F44" s="1190"/>
      <c r="G44" s="1190"/>
      <c r="H44" s="1191"/>
      <c r="I44" s="358">
        <v>305</v>
      </c>
      <c r="J44" s="359">
        <v>247</v>
      </c>
      <c r="K44" s="359">
        <v>168</v>
      </c>
      <c r="L44" s="359">
        <v>120</v>
      </c>
      <c r="M44" s="360">
        <v>88</v>
      </c>
    </row>
    <row r="45" spans="2:13" ht="27.75" customHeight="1" x14ac:dyDescent="0.15">
      <c r="B45" s="1186"/>
      <c r="C45" s="1187"/>
      <c r="D45" s="106"/>
      <c r="E45" s="1190" t="s">
        <v>35</v>
      </c>
      <c r="F45" s="1190"/>
      <c r="G45" s="1190"/>
      <c r="H45" s="1191"/>
      <c r="I45" s="358">
        <v>870</v>
      </c>
      <c r="J45" s="359">
        <v>799</v>
      </c>
      <c r="K45" s="359">
        <v>810</v>
      </c>
      <c r="L45" s="359">
        <v>761</v>
      </c>
      <c r="M45" s="360">
        <v>756</v>
      </c>
    </row>
    <row r="46" spans="2:13" ht="27.75" customHeight="1" x14ac:dyDescent="0.15">
      <c r="B46" s="1186"/>
      <c r="C46" s="1187"/>
      <c r="D46" s="107"/>
      <c r="E46" s="1190" t="s">
        <v>36</v>
      </c>
      <c r="F46" s="1190"/>
      <c r="G46" s="1190"/>
      <c r="H46" s="1191"/>
      <c r="I46" s="358" t="s">
        <v>485</v>
      </c>
      <c r="J46" s="359" t="s">
        <v>485</v>
      </c>
      <c r="K46" s="359" t="s">
        <v>485</v>
      </c>
      <c r="L46" s="359" t="s">
        <v>485</v>
      </c>
      <c r="M46" s="360" t="s">
        <v>485</v>
      </c>
    </row>
    <row r="47" spans="2:13" ht="27.75" customHeight="1" x14ac:dyDescent="0.15">
      <c r="B47" s="1186"/>
      <c r="C47" s="1187"/>
      <c r="D47" s="108"/>
      <c r="E47" s="1200" t="s">
        <v>37</v>
      </c>
      <c r="F47" s="1201"/>
      <c r="G47" s="1201"/>
      <c r="H47" s="1202"/>
      <c r="I47" s="358" t="s">
        <v>485</v>
      </c>
      <c r="J47" s="359" t="s">
        <v>485</v>
      </c>
      <c r="K47" s="359" t="s">
        <v>485</v>
      </c>
      <c r="L47" s="359" t="s">
        <v>485</v>
      </c>
      <c r="M47" s="360" t="s">
        <v>485</v>
      </c>
    </row>
    <row r="48" spans="2:13" ht="27.75" customHeight="1" x14ac:dyDescent="0.15">
      <c r="B48" s="1186"/>
      <c r="C48" s="1187"/>
      <c r="D48" s="106"/>
      <c r="E48" s="1190" t="s">
        <v>38</v>
      </c>
      <c r="F48" s="1190"/>
      <c r="G48" s="1190"/>
      <c r="H48" s="1191"/>
      <c r="I48" s="358" t="s">
        <v>485</v>
      </c>
      <c r="J48" s="359" t="s">
        <v>485</v>
      </c>
      <c r="K48" s="359" t="s">
        <v>485</v>
      </c>
      <c r="L48" s="359" t="s">
        <v>485</v>
      </c>
      <c r="M48" s="360" t="s">
        <v>485</v>
      </c>
    </row>
    <row r="49" spans="2:13" ht="27.75" customHeight="1" x14ac:dyDescent="0.15">
      <c r="B49" s="1188"/>
      <c r="C49" s="1189"/>
      <c r="D49" s="106"/>
      <c r="E49" s="1190" t="s">
        <v>39</v>
      </c>
      <c r="F49" s="1190"/>
      <c r="G49" s="1190"/>
      <c r="H49" s="1191"/>
      <c r="I49" s="358" t="s">
        <v>485</v>
      </c>
      <c r="J49" s="359" t="s">
        <v>485</v>
      </c>
      <c r="K49" s="359" t="s">
        <v>485</v>
      </c>
      <c r="L49" s="359" t="s">
        <v>485</v>
      </c>
      <c r="M49" s="360" t="s">
        <v>485</v>
      </c>
    </row>
    <row r="50" spans="2:13" ht="27.75" customHeight="1" x14ac:dyDescent="0.15">
      <c r="B50" s="1184" t="s">
        <v>40</v>
      </c>
      <c r="C50" s="1185"/>
      <c r="D50" s="109"/>
      <c r="E50" s="1190" t="s">
        <v>41</v>
      </c>
      <c r="F50" s="1190"/>
      <c r="G50" s="1190"/>
      <c r="H50" s="1191"/>
      <c r="I50" s="358">
        <v>3735</v>
      </c>
      <c r="J50" s="359">
        <v>3842</v>
      </c>
      <c r="K50" s="359">
        <v>4031</v>
      </c>
      <c r="L50" s="359">
        <v>4270</v>
      </c>
      <c r="M50" s="360">
        <v>4701</v>
      </c>
    </row>
    <row r="51" spans="2:13" ht="27.75" customHeight="1" x14ac:dyDescent="0.15">
      <c r="B51" s="1186"/>
      <c r="C51" s="1187"/>
      <c r="D51" s="106"/>
      <c r="E51" s="1190" t="s">
        <v>42</v>
      </c>
      <c r="F51" s="1190"/>
      <c r="G51" s="1190"/>
      <c r="H51" s="1191"/>
      <c r="I51" s="358">
        <v>39</v>
      </c>
      <c r="J51" s="359">
        <v>25</v>
      </c>
      <c r="K51" s="359">
        <v>10</v>
      </c>
      <c r="L51" s="359" t="s">
        <v>485</v>
      </c>
      <c r="M51" s="360" t="s">
        <v>485</v>
      </c>
    </row>
    <row r="52" spans="2:13" ht="27.75" customHeight="1" x14ac:dyDescent="0.15">
      <c r="B52" s="1188"/>
      <c r="C52" s="1189"/>
      <c r="D52" s="106"/>
      <c r="E52" s="1190" t="s">
        <v>43</v>
      </c>
      <c r="F52" s="1190"/>
      <c r="G52" s="1190"/>
      <c r="H52" s="1191"/>
      <c r="I52" s="358">
        <v>4344</v>
      </c>
      <c r="J52" s="359">
        <v>4507</v>
      </c>
      <c r="K52" s="359">
        <v>4602</v>
      </c>
      <c r="L52" s="359">
        <v>4582</v>
      </c>
      <c r="M52" s="360">
        <v>5043</v>
      </c>
    </row>
    <row r="53" spans="2:13" ht="27.75" customHeight="1" thickBot="1" x14ac:dyDescent="0.2">
      <c r="B53" s="1192" t="s">
        <v>19</v>
      </c>
      <c r="C53" s="1193"/>
      <c r="D53" s="110"/>
      <c r="E53" s="1194" t="s">
        <v>44</v>
      </c>
      <c r="F53" s="1194"/>
      <c r="G53" s="1194"/>
      <c r="H53" s="1195"/>
      <c r="I53" s="361">
        <v>-1519</v>
      </c>
      <c r="J53" s="362">
        <v>-2022</v>
      </c>
      <c r="K53" s="362">
        <v>-1612</v>
      </c>
      <c r="L53" s="362">
        <v>-2020</v>
      </c>
      <c r="M53" s="363">
        <v>-2324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Nxz2zL4X+iTpDdChNiduU/RldByVztVkFa+hm7eywndgnsZNeA7d6PY9ZABgbhbfdqp5fNsXWcEA0ea+KC6xCQ==" saltValue="jGtpzVLJQ8gZhcWl2mD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B43" zoomScale="70" zoomScaleNormal="70" zoomScaleSheetLayoutView="100" workbookViewId="0">
      <selection activeCell="H57" sqref="H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849</v>
      </c>
      <c r="G55" s="122">
        <v>926</v>
      </c>
      <c r="H55" s="123">
        <v>1082</v>
      </c>
    </row>
    <row r="56" spans="2:8" ht="52.5" customHeight="1" x14ac:dyDescent="0.15">
      <c r="B56" s="124"/>
      <c r="C56" s="1213" t="s">
        <v>47</v>
      </c>
      <c r="D56" s="1213"/>
      <c r="E56" s="1214"/>
      <c r="F56" s="125">
        <v>670</v>
      </c>
      <c r="G56" s="125">
        <v>725</v>
      </c>
      <c r="H56" s="126">
        <v>829</v>
      </c>
    </row>
    <row r="57" spans="2:8" ht="53.25" customHeight="1" x14ac:dyDescent="0.15">
      <c r="B57" s="124"/>
      <c r="C57" s="1215" t="s">
        <v>48</v>
      </c>
      <c r="D57" s="1215"/>
      <c r="E57" s="1216"/>
      <c r="F57" s="127">
        <v>2404</v>
      </c>
      <c r="G57" s="127">
        <v>2527</v>
      </c>
      <c r="H57" s="128">
        <v>2676</v>
      </c>
    </row>
    <row r="58" spans="2:8" ht="45.75" customHeight="1" x14ac:dyDescent="0.15">
      <c r="B58" s="129"/>
      <c r="C58" s="1203" t="s">
        <v>545</v>
      </c>
      <c r="D58" s="1204"/>
      <c r="E58" s="1205"/>
      <c r="F58" s="130">
        <v>959</v>
      </c>
      <c r="G58" s="130">
        <v>1039</v>
      </c>
      <c r="H58" s="131">
        <v>1295</v>
      </c>
    </row>
    <row r="59" spans="2:8" ht="45.75" customHeight="1" x14ac:dyDescent="0.15">
      <c r="B59" s="129"/>
      <c r="C59" s="1203" t="s">
        <v>546</v>
      </c>
      <c r="D59" s="1204"/>
      <c r="E59" s="1205"/>
      <c r="F59" s="130">
        <v>901</v>
      </c>
      <c r="G59" s="130">
        <v>897</v>
      </c>
      <c r="H59" s="131">
        <v>818</v>
      </c>
    </row>
    <row r="60" spans="2:8" ht="45.75" customHeight="1" x14ac:dyDescent="0.15">
      <c r="B60" s="129"/>
      <c r="C60" s="1203" t="s">
        <v>547</v>
      </c>
      <c r="D60" s="1204"/>
      <c r="E60" s="1205"/>
      <c r="F60" s="130">
        <v>487</v>
      </c>
      <c r="G60" s="130">
        <v>520</v>
      </c>
      <c r="H60" s="131">
        <v>487</v>
      </c>
    </row>
    <row r="61" spans="2:8" ht="45.75" customHeight="1" x14ac:dyDescent="0.15">
      <c r="B61" s="129"/>
      <c r="C61" s="1203" t="s">
        <v>548</v>
      </c>
      <c r="D61" s="1204"/>
      <c r="E61" s="1205"/>
      <c r="F61" s="130">
        <v>30</v>
      </c>
      <c r="G61" s="130">
        <v>30</v>
      </c>
      <c r="H61" s="131">
        <v>30</v>
      </c>
    </row>
    <row r="62" spans="2:8" ht="45.75" customHeight="1" thickBot="1" x14ac:dyDescent="0.2">
      <c r="B62" s="132"/>
      <c r="C62" s="1206" t="s">
        <v>549</v>
      </c>
      <c r="D62" s="1207"/>
      <c r="E62" s="1208"/>
      <c r="F62" s="133">
        <v>15</v>
      </c>
      <c r="G62" s="133">
        <v>15</v>
      </c>
      <c r="H62" s="134">
        <v>15</v>
      </c>
    </row>
    <row r="63" spans="2:8" ht="52.5" customHeight="1" thickBot="1" x14ac:dyDescent="0.2">
      <c r="B63" s="135"/>
      <c r="C63" s="1209" t="s">
        <v>49</v>
      </c>
      <c r="D63" s="1209"/>
      <c r="E63" s="1210"/>
      <c r="F63" s="136">
        <v>3924</v>
      </c>
      <c r="G63" s="136">
        <v>4178</v>
      </c>
      <c r="H63" s="137">
        <v>4587</v>
      </c>
    </row>
    <row r="64" spans="2:8" x14ac:dyDescent="0.15"/>
  </sheetData>
  <sheetProtection algorithmName="SHA-512" hashValue="J+HRKDfS8bEszejfhz33qznBQN1bru2F0ql15ICDDh2pWWY8yQoA6eJG3EPnmMZ0vNJZscQHsCIJxVum5itjAw==" saltValue="PyyIh9acKFpUO1DrI5n2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96920</v>
      </c>
      <c r="E3" s="156"/>
      <c r="F3" s="157">
        <v>190274</v>
      </c>
      <c r="G3" s="158"/>
      <c r="H3" s="159"/>
    </row>
    <row r="4" spans="1:8" x14ac:dyDescent="0.15">
      <c r="A4" s="160"/>
      <c r="B4" s="161"/>
      <c r="C4" s="162"/>
      <c r="D4" s="163">
        <v>78099</v>
      </c>
      <c r="E4" s="164"/>
      <c r="F4" s="165">
        <v>88584</v>
      </c>
      <c r="G4" s="166"/>
      <c r="H4" s="167"/>
    </row>
    <row r="5" spans="1:8" x14ac:dyDescent="0.15">
      <c r="A5" s="148" t="s">
        <v>518</v>
      </c>
      <c r="B5" s="153"/>
      <c r="C5" s="154"/>
      <c r="D5" s="155">
        <v>222954</v>
      </c>
      <c r="E5" s="156"/>
      <c r="F5" s="157">
        <v>301035</v>
      </c>
      <c r="G5" s="158"/>
      <c r="H5" s="159"/>
    </row>
    <row r="6" spans="1:8" x14ac:dyDescent="0.15">
      <c r="A6" s="160"/>
      <c r="B6" s="161"/>
      <c r="C6" s="162"/>
      <c r="D6" s="163">
        <v>141664</v>
      </c>
      <c r="E6" s="164"/>
      <c r="F6" s="165">
        <v>154376</v>
      </c>
      <c r="G6" s="166"/>
      <c r="H6" s="167"/>
    </row>
    <row r="7" spans="1:8" x14ac:dyDescent="0.15">
      <c r="A7" s="148" t="s">
        <v>519</v>
      </c>
      <c r="B7" s="153"/>
      <c r="C7" s="154"/>
      <c r="D7" s="155">
        <v>247511</v>
      </c>
      <c r="E7" s="156"/>
      <c r="F7" s="157">
        <v>277467</v>
      </c>
      <c r="G7" s="158"/>
      <c r="H7" s="159"/>
    </row>
    <row r="8" spans="1:8" x14ac:dyDescent="0.15">
      <c r="A8" s="160"/>
      <c r="B8" s="161"/>
      <c r="C8" s="162"/>
      <c r="D8" s="163">
        <v>185994</v>
      </c>
      <c r="E8" s="164"/>
      <c r="F8" s="165">
        <v>128378</v>
      </c>
      <c r="G8" s="166"/>
      <c r="H8" s="167"/>
    </row>
    <row r="9" spans="1:8" x14ac:dyDescent="0.15">
      <c r="A9" s="148" t="s">
        <v>520</v>
      </c>
      <c r="B9" s="153"/>
      <c r="C9" s="154"/>
      <c r="D9" s="155">
        <v>175040</v>
      </c>
      <c r="E9" s="156"/>
      <c r="F9" s="157">
        <v>282256</v>
      </c>
      <c r="G9" s="158"/>
      <c r="H9" s="159"/>
    </row>
    <row r="10" spans="1:8" x14ac:dyDescent="0.15">
      <c r="A10" s="160"/>
      <c r="B10" s="161"/>
      <c r="C10" s="162"/>
      <c r="D10" s="163">
        <v>104217</v>
      </c>
      <c r="E10" s="164"/>
      <c r="F10" s="165">
        <v>145453</v>
      </c>
      <c r="G10" s="166"/>
      <c r="H10" s="167"/>
    </row>
    <row r="11" spans="1:8" x14ac:dyDescent="0.15">
      <c r="A11" s="148" t="s">
        <v>521</v>
      </c>
      <c r="B11" s="153"/>
      <c r="C11" s="154"/>
      <c r="D11" s="155">
        <v>247685</v>
      </c>
      <c r="E11" s="156"/>
      <c r="F11" s="157">
        <v>295341</v>
      </c>
      <c r="G11" s="158"/>
      <c r="H11" s="159"/>
    </row>
    <row r="12" spans="1:8" x14ac:dyDescent="0.15">
      <c r="A12" s="160"/>
      <c r="B12" s="161"/>
      <c r="C12" s="168"/>
      <c r="D12" s="163">
        <v>136914</v>
      </c>
      <c r="E12" s="164"/>
      <c r="F12" s="165">
        <v>137402</v>
      </c>
      <c r="G12" s="166"/>
      <c r="H12" s="167"/>
    </row>
    <row r="13" spans="1:8" x14ac:dyDescent="0.15">
      <c r="A13" s="148"/>
      <c r="B13" s="153"/>
      <c r="C13" s="169"/>
      <c r="D13" s="170">
        <v>198022</v>
      </c>
      <c r="E13" s="171"/>
      <c r="F13" s="172">
        <v>269275</v>
      </c>
      <c r="G13" s="173"/>
      <c r="H13" s="159"/>
    </row>
    <row r="14" spans="1:8" x14ac:dyDescent="0.15">
      <c r="A14" s="160"/>
      <c r="B14" s="161"/>
      <c r="C14" s="162"/>
      <c r="D14" s="163">
        <v>129378</v>
      </c>
      <c r="E14" s="164"/>
      <c r="F14" s="165">
        <v>130839</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3.22</v>
      </c>
      <c r="C19" s="174">
        <f>ROUND(VALUE(SUBSTITUTE(実質収支比率等に係る経年分析!G$48,"▲","-")),2)</f>
        <v>4.21</v>
      </c>
      <c r="D19" s="174">
        <f>ROUND(VALUE(SUBSTITUTE(実質収支比率等に係る経年分析!H$48,"▲","-")),2)</f>
        <v>11.85</v>
      </c>
      <c r="E19" s="174">
        <f>ROUND(VALUE(SUBSTITUTE(実質収支比率等に係る経年分析!I$48,"▲","-")),2)</f>
        <v>12.76</v>
      </c>
      <c r="F19" s="174">
        <f>ROUND(VALUE(SUBSTITUTE(実質収支比率等に係る経年分析!J$48,"▲","-")),2)</f>
        <v>7.83</v>
      </c>
    </row>
    <row r="20" spans="1:11" x14ac:dyDescent="0.15">
      <c r="A20" s="174" t="s">
        <v>53</v>
      </c>
      <c r="B20" s="174">
        <f>ROUND(VALUE(SUBSTITUTE(実質収支比率等に係る経年分析!F$47,"▲","-")),2)</f>
        <v>33.56</v>
      </c>
      <c r="C20" s="174">
        <f>ROUND(VALUE(SUBSTITUTE(実質収支比率等に係る経年分析!G$47,"▲","-")),2)</f>
        <v>32.659999999999997</v>
      </c>
      <c r="D20" s="174">
        <f>ROUND(VALUE(SUBSTITUTE(実質収支比率等に係る経年分析!H$47,"▲","-")),2)</f>
        <v>28.89</v>
      </c>
      <c r="E20" s="174">
        <f>ROUND(VALUE(SUBSTITUTE(実質収支比率等に係る経年分析!I$47,"▲","-")),2)</f>
        <v>32.369999999999997</v>
      </c>
      <c r="F20" s="174">
        <f>ROUND(VALUE(SUBSTITUTE(実質収支比率等に係る経年分析!J$47,"▲","-")),2)</f>
        <v>37.33</v>
      </c>
    </row>
    <row r="21" spans="1:11" x14ac:dyDescent="0.15">
      <c r="A21" s="174" t="s">
        <v>54</v>
      </c>
      <c r="B21" s="174">
        <f>IF(ISNUMBER(VALUE(SUBSTITUTE(実質収支比率等に係る経年分析!F$49,"▲","-"))),ROUND(VALUE(SUBSTITUTE(実質収支比率等に係る経年分析!F$49,"▲","-")),2),NA())</f>
        <v>0.59</v>
      </c>
      <c r="C21" s="174">
        <f>IF(ISNUMBER(VALUE(SUBSTITUTE(実質収支比率等に係る経年分析!G$49,"▲","-"))),ROUND(VALUE(SUBSTITUTE(実質収支比率等に係る経年分析!G$49,"▲","-")),2),NA())</f>
        <v>1.55</v>
      </c>
      <c r="D21" s="174">
        <f>IF(ISNUMBER(VALUE(SUBSTITUTE(実質収支比率等に係る経年分析!H$49,"▲","-"))),ROUND(VALUE(SUBSTITUTE(実質収支比率等に係る経年分析!H$49,"▲","-")),2),NA())</f>
        <v>8.15</v>
      </c>
      <c r="E21" s="174">
        <f>IF(ISNUMBER(VALUE(SUBSTITUTE(実質収支比率等に係る経年分析!I$49,"▲","-"))),ROUND(VALUE(SUBSTITUTE(実質収支比率等に係る経年分析!I$49,"▲","-")),2),NA())</f>
        <v>3.24</v>
      </c>
      <c r="F21" s="174">
        <f>IF(ISNUMBER(VALUE(SUBSTITUTE(実質収支比率等に係る経年分析!J$49,"▲","-"))),ROUND(VALUE(SUBSTITUTE(実質収支比率等に係る経年分析!J$49,"▲","-")),2),NA())</f>
        <v>0.64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7.0000000000000007E-2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0.09</v>
      </c>
    </row>
    <row r="33" spans="1:16" x14ac:dyDescent="0.15">
      <c r="A33" s="175" t="str">
        <f>IF(連結実質赤字比率に係る赤字・黒字の構成分析!C$37="",NA(),連結実質赤字比率に係る赤字・黒字の構成分析!C$37)</f>
        <v>国民健康保険診療所事業特別会計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7.0000000000000007E-2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0.13</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0.28000000000000003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2.86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3.45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4.0199999999999996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3.22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11.85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12.76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7.83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359</v>
      </c>
      <c r="E42" s="176"/>
      <c r="F42" s="176"/>
      <c r="G42" s="176">
        <f>'実質公債費比率（分子）の構造'!L$52</f>
        <v>348</v>
      </c>
      <c r="H42" s="176"/>
      <c r="I42" s="176"/>
      <c r="J42" s="176">
        <f>'実質公債費比率（分子）の構造'!M$52</f>
        <v>437</v>
      </c>
      <c r="K42" s="176"/>
      <c r="L42" s="176"/>
      <c r="M42" s="176">
        <f>'実質公債費比率（分子）の構造'!N$52</f>
        <v>433</v>
      </c>
      <c r="N42" s="176"/>
      <c r="O42" s="176"/>
      <c r="P42" s="176">
        <f>'実質公債費比率（分子）の構造'!O$52</f>
        <v>446</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92</v>
      </c>
      <c r="C45" s="176"/>
      <c r="D45" s="176"/>
      <c r="E45" s="176">
        <f>'実質公債費比率（分子）の構造'!L$49</f>
        <v>78</v>
      </c>
      <c r="F45" s="176"/>
      <c r="G45" s="176"/>
      <c r="H45" s="176">
        <f>'実質公債費比率（分子）の構造'!M$49</f>
        <v>61</v>
      </c>
      <c r="I45" s="176"/>
      <c r="J45" s="176"/>
      <c r="K45" s="176">
        <f>'実質公債費比率（分子）の構造'!N$49</f>
        <v>51</v>
      </c>
      <c r="L45" s="176"/>
      <c r="M45" s="176"/>
      <c r="N45" s="176">
        <f>'実質公債費比率（分子）の構造'!O$49</f>
        <v>31</v>
      </c>
      <c r="O45" s="176"/>
      <c r="P45" s="176"/>
    </row>
    <row r="46" spans="1:16" x14ac:dyDescent="0.15">
      <c r="A46" s="176" t="s">
        <v>64</v>
      </c>
      <c r="B46" s="176">
        <f>'実質公債費比率（分子）の構造'!K$48</f>
        <v>67</v>
      </c>
      <c r="C46" s="176"/>
      <c r="D46" s="176"/>
      <c r="E46" s="176">
        <f>'実質公債費比率（分子）の構造'!L$48</f>
        <v>68</v>
      </c>
      <c r="F46" s="176"/>
      <c r="G46" s="176"/>
      <c r="H46" s="176">
        <f>'実質公債費比率（分子）の構造'!M$48</f>
        <v>64</v>
      </c>
      <c r="I46" s="176"/>
      <c r="J46" s="176"/>
      <c r="K46" s="176">
        <f>'実質公債費比率（分子）の構造'!N$48</f>
        <v>73</v>
      </c>
      <c r="L46" s="176"/>
      <c r="M46" s="176"/>
      <c r="N46" s="176">
        <f>'実質公債費比率（分子）の構造'!O$48</f>
        <v>72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384</v>
      </c>
      <c r="C49" s="176"/>
      <c r="D49" s="176"/>
      <c r="E49" s="176">
        <f>'実質公債費比率（分子）の構造'!L$45</f>
        <v>369</v>
      </c>
      <c r="F49" s="176"/>
      <c r="G49" s="176"/>
      <c r="H49" s="176">
        <f>'実質公債費比率（分子）の構造'!M$45</f>
        <v>502</v>
      </c>
      <c r="I49" s="176"/>
      <c r="J49" s="176"/>
      <c r="K49" s="176">
        <f>'実質公債費比率（分子）の構造'!N$45</f>
        <v>514</v>
      </c>
      <c r="L49" s="176"/>
      <c r="M49" s="176"/>
      <c r="N49" s="176">
        <f>'実質公債費比率（分子）の構造'!O$45</f>
        <v>540</v>
      </c>
      <c r="O49" s="176"/>
      <c r="P49" s="176"/>
    </row>
    <row r="50" spans="1:16" x14ac:dyDescent="0.15">
      <c r="A50" s="176" t="s">
        <v>67</v>
      </c>
      <c r="B50" s="176" t="e">
        <f>NA()</f>
        <v>#N/A</v>
      </c>
      <c r="C50" s="176">
        <f>IF(ISNUMBER('実質公債費比率（分子）の構造'!K$53),'実質公債費比率（分子）の構造'!K$53,NA())</f>
        <v>184</v>
      </c>
      <c r="D50" s="176" t="e">
        <f>NA()</f>
        <v>#N/A</v>
      </c>
      <c r="E50" s="176" t="e">
        <f>NA()</f>
        <v>#N/A</v>
      </c>
      <c r="F50" s="176">
        <f>IF(ISNUMBER('実質公債費比率（分子）の構造'!L$53),'実質公債費比率（分子）の構造'!L$53,NA())</f>
        <v>167</v>
      </c>
      <c r="G50" s="176" t="e">
        <f>NA()</f>
        <v>#N/A</v>
      </c>
      <c r="H50" s="176" t="e">
        <f>NA()</f>
        <v>#N/A</v>
      </c>
      <c r="I50" s="176">
        <f>IF(ISNUMBER('実質公債費比率（分子）の構造'!M$53),'実質公債費比率（分子）の構造'!M$53,NA())</f>
        <v>190</v>
      </c>
      <c r="J50" s="176" t="e">
        <f>NA()</f>
        <v>#N/A</v>
      </c>
      <c r="K50" s="176" t="e">
        <f>NA()</f>
        <v>#N/A</v>
      </c>
      <c r="L50" s="176">
        <f>IF(ISNUMBER('実質公債費比率（分子）の構造'!N$53),'実質公債費比率（分子）の構造'!N$53,NA())</f>
        <v>205</v>
      </c>
      <c r="M50" s="176" t="e">
        <f>NA()</f>
        <v>#N/A</v>
      </c>
      <c r="N50" s="176" t="e">
        <f>NA()</f>
        <v>#N/A</v>
      </c>
      <c r="O50" s="176">
        <f>IF(ISNUMBER('実質公債費比率（分子）の構造'!O$53),'実質公債費比率（分子）の構造'!O$53,NA())</f>
        <v>197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4344</v>
      </c>
      <c r="E56" s="175"/>
      <c r="F56" s="175"/>
      <c r="G56" s="175">
        <f>'将来負担比率（分子）の構造'!J$52</f>
        <v>4507</v>
      </c>
      <c r="H56" s="175"/>
      <c r="I56" s="175"/>
      <c r="J56" s="175">
        <f>'将来負担比率（分子）の構造'!K$52</f>
        <v>4602</v>
      </c>
      <c r="K56" s="175"/>
      <c r="L56" s="175"/>
      <c r="M56" s="175">
        <f>'将来負担比率（分子）の構造'!L$52</f>
        <v>4582</v>
      </c>
      <c r="N56" s="175"/>
      <c r="O56" s="175"/>
      <c r="P56" s="175">
        <f>'将来負担比率（分子）の構造'!M$52</f>
        <v>5043</v>
      </c>
    </row>
    <row r="57" spans="1:16" x14ac:dyDescent="0.15">
      <c r="A57" s="175" t="s">
        <v>42</v>
      </c>
      <c r="B57" s="175"/>
      <c r="C57" s="175"/>
      <c r="D57" s="175">
        <f>'将来負担比率（分子）の構造'!I$51</f>
        <v>39</v>
      </c>
      <c r="E57" s="175"/>
      <c r="F57" s="175"/>
      <c r="G57" s="175">
        <f>'将来負担比率（分子）の構造'!J$51</f>
        <v>25</v>
      </c>
      <c r="H57" s="175"/>
      <c r="I57" s="175"/>
      <c r="J57" s="175">
        <f>'将来負担比率（分子）の構造'!K$51</f>
        <v>10</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3735</v>
      </c>
      <c r="E58" s="175"/>
      <c r="F58" s="175"/>
      <c r="G58" s="175">
        <f>'将来負担比率（分子）の構造'!J$50</f>
        <v>3842</v>
      </c>
      <c r="H58" s="175"/>
      <c r="I58" s="175"/>
      <c r="J58" s="175">
        <f>'将来負担比率（分子）の構造'!K$50</f>
        <v>4031</v>
      </c>
      <c r="K58" s="175"/>
      <c r="L58" s="175"/>
      <c r="M58" s="175">
        <f>'将来負担比率（分子）の構造'!L$50</f>
        <v>4270</v>
      </c>
      <c r="N58" s="175"/>
      <c r="O58" s="175"/>
      <c r="P58" s="175">
        <f>'将来負担比率（分子）の構造'!M$50</f>
        <v>4701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870</v>
      </c>
      <c r="C62" s="175"/>
      <c r="D62" s="175"/>
      <c r="E62" s="175">
        <f>'将来負担比率（分子）の構造'!J$45</f>
        <v>799</v>
      </c>
      <c r="F62" s="175"/>
      <c r="G62" s="175"/>
      <c r="H62" s="175">
        <f>'将来負担比率（分子）の構造'!K$45</f>
        <v>810</v>
      </c>
      <c r="I62" s="175"/>
      <c r="J62" s="175"/>
      <c r="K62" s="175">
        <f>'将来負担比率（分子）の構造'!L$45</f>
        <v>761</v>
      </c>
      <c r="L62" s="175"/>
      <c r="M62" s="175"/>
      <c r="N62" s="175">
        <f>'将来負担比率（分子）の構造'!M$45</f>
        <v>756</v>
      </c>
      <c r="O62" s="175"/>
      <c r="P62" s="175"/>
    </row>
    <row r="63" spans="1:16" x14ac:dyDescent="0.15">
      <c r="A63" s="175" t="s">
        <v>34</v>
      </c>
      <c r="B63" s="175">
        <f>'将来負担比率（分子）の構造'!I$44</f>
        <v>305</v>
      </c>
      <c r="C63" s="175"/>
      <c r="D63" s="175"/>
      <c r="E63" s="175">
        <f>'将来負担比率（分子）の構造'!J$44</f>
        <v>247</v>
      </c>
      <c r="F63" s="175"/>
      <c r="G63" s="175"/>
      <c r="H63" s="175">
        <f>'将来負担比率（分子）の構造'!K$44</f>
        <v>168</v>
      </c>
      <c r="I63" s="175"/>
      <c r="J63" s="175"/>
      <c r="K63" s="175">
        <f>'将来負担比率（分子）の構造'!L$44</f>
        <v>120</v>
      </c>
      <c r="L63" s="175"/>
      <c r="M63" s="175"/>
      <c r="N63" s="175">
        <f>'将来負担比率（分子）の構造'!M$44</f>
        <v>88</v>
      </c>
      <c r="O63" s="175"/>
      <c r="P63" s="175"/>
    </row>
    <row r="64" spans="1:16" x14ac:dyDescent="0.15">
      <c r="A64" s="175" t="s">
        <v>33</v>
      </c>
      <c r="B64" s="175">
        <f>'将来負担比率（分子）の構造'!I$43</f>
        <v>718</v>
      </c>
      <c r="C64" s="175"/>
      <c r="D64" s="175"/>
      <c r="E64" s="175">
        <f>'将来負担比率（分子）の構造'!J$43</f>
        <v>267</v>
      </c>
      <c r="F64" s="175"/>
      <c r="G64" s="175"/>
      <c r="H64" s="175">
        <f>'将来負担比率（分子）の構造'!K$43</f>
        <v>482</v>
      </c>
      <c r="I64" s="175"/>
      <c r="J64" s="175"/>
      <c r="K64" s="175">
        <f>'将来負担比率（分子）の構造'!L$43</f>
        <v>382</v>
      </c>
      <c r="L64" s="175"/>
      <c r="M64" s="175"/>
      <c r="N64" s="175">
        <f>'将来負担比率（分子）の構造'!M$43</f>
        <v>436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4706</v>
      </c>
      <c r="C66" s="175"/>
      <c r="D66" s="175"/>
      <c r="E66" s="175">
        <f>'将来負担比率（分子）の構造'!J$41</f>
        <v>5038</v>
      </c>
      <c r="F66" s="175"/>
      <c r="G66" s="175"/>
      <c r="H66" s="175">
        <f>'将来負担比率（分子）の構造'!K$41</f>
        <v>5573</v>
      </c>
      <c r="I66" s="175"/>
      <c r="J66" s="175"/>
      <c r="K66" s="175">
        <f>'将来負担比率（分子）の構造'!L$41</f>
        <v>5569</v>
      </c>
      <c r="L66" s="175"/>
      <c r="M66" s="175"/>
      <c r="N66" s="175">
        <f>'将来負担比率（分子）の構造'!M$41</f>
        <v>6140</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849</v>
      </c>
      <c r="C72" s="179">
        <f>基金残高に係る経年分析!G55</f>
        <v>926</v>
      </c>
      <c r="D72" s="179">
        <f>基金残高に係る経年分析!H55</f>
        <v>1082</v>
      </c>
    </row>
    <row r="73" spans="1:16" x14ac:dyDescent="0.15">
      <c r="A73" s="178" t="s">
        <v>74</v>
      </c>
      <c r="B73" s="179">
        <f>基金残高に係る経年分析!F56</f>
        <v>670</v>
      </c>
      <c r="C73" s="179">
        <f>基金残高に係る経年分析!G56</f>
        <v>725</v>
      </c>
      <c r="D73" s="179">
        <f>基金残高に係る経年分析!H56</f>
        <v>829</v>
      </c>
    </row>
    <row r="74" spans="1:16" x14ac:dyDescent="0.15">
      <c r="A74" s="178" t="s">
        <v>75</v>
      </c>
      <c r="B74" s="179">
        <f>基金残高に係る経年分析!F57</f>
        <v>2404</v>
      </c>
      <c r="C74" s="179">
        <f>基金残高に係る経年分析!G57</f>
        <v>2527</v>
      </c>
      <c r="D74" s="179">
        <f>基金残高に係る経年分析!H57</f>
        <v>2676</v>
      </c>
    </row>
  </sheetData>
  <sheetProtection algorithmName="SHA-512" hashValue="xEOa1F7QSNZ+kjCwKB3x1tT+IgUAYcc9ezU8OyDRF98Cke3odUxTOqBd2fqqCo+sgMIuok4s+B8zMKCul5KLDw==" saltValue="KkBTV/lcQs0ts1QpyeSO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平藤亮</cp:lastModifiedBy>
  <cp:lastPrinted>2025-03-11T05:07:25Z</cp:lastPrinted>
  <dcterms:created xsi:type="dcterms:W3CDTF">2025-02-19T00:25:41Z</dcterms:created>
  <dcterms:modified xsi:type="dcterms:W3CDTF">2025-03-13T01:52:41Z</dcterms:modified>
  <cp:category/>
</cp:coreProperties>
</file>